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8800" windowHeight="11535" activeTab="5"/>
  </bookViews>
  <sheets>
    <sheet name="Приложение 1" sheetId="2" r:id="rId1"/>
    <sheet name="Приложение 2" sheetId="3" r:id="rId2"/>
    <sheet name="Приложение 3" sheetId="4" r:id="rId3"/>
    <sheet name="Приложение 4" sheetId="5" r:id="rId4"/>
    <sheet name="Приложение 5" sheetId="6" r:id="rId5"/>
    <sheet name="Приложение 6" sheetId="7" r:id="rId6"/>
  </sheets>
  <definedNames>
    <definedName name="_xlnm.Print_Titles" localSheetId="0">'Приложение 1'!$10:$11</definedName>
    <definedName name="_xlnm.Print_Titles" localSheetId="1">'Приложение 2'!$10:$11</definedName>
    <definedName name="_xlnm.Print_Titles" localSheetId="3">'Приложение 4'!$9:$10</definedName>
    <definedName name="_xlnm.Print_Area" localSheetId="0">'Приложение 1'!$A$1:$E$181</definedName>
    <definedName name="_xlnm.Print_Area" localSheetId="1">'Приложение 2'!$A$1:$E$125</definedName>
    <definedName name="_xlnm.Print_Area" localSheetId="2">'Приложение 3'!$A$1:$H$1176</definedName>
    <definedName name="_xlnm.Print_Area" localSheetId="3">'Приложение 4'!$A$1:$G$796</definedName>
    <definedName name="_xlnm.Print_Area" localSheetId="4">'Приложение 5'!$A$1:$E$36</definedName>
    <definedName name="_xlnm.Print_Area" localSheetId="5">'Приложение 6'!$A$1:$D$36</definedName>
  </definedNames>
  <calcPr calcId="152511"/>
</workbook>
</file>

<file path=xl/calcChain.xml><?xml version="1.0" encoding="utf-8"?>
<calcChain xmlns="http://schemas.openxmlformats.org/spreadsheetml/2006/main">
  <c r="C36" i="7" l="1"/>
  <c r="D36" i="7"/>
  <c r="D36" i="6" l="1"/>
  <c r="E36" i="6"/>
  <c r="E14" i="5" l="1"/>
  <c r="E15" i="5"/>
  <c r="E23" i="5"/>
  <c r="E24" i="5"/>
  <c r="E76" i="5"/>
  <c r="E101" i="5"/>
  <c r="E102" i="5"/>
  <c r="E103" i="5"/>
  <c r="E108" i="5"/>
  <c r="E110" i="5"/>
  <c r="E111" i="5"/>
  <c r="E113" i="5"/>
  <c r="E115" i="5"/>
  <c r="E116" i="5"/>
  <c r="E217" i="5"/>
  <c r="E218" i="5"/>
  <c r="E221" i="5"/>
  <c r="E222" i="5"/>
  <c r="E225" i="5"/>
  <c r="E227" i="5"/>
  <c r="E228" i="5"/>
  <c r="E229" i="5"/>
  <c r="E243" i="5"/>
  <c r="E245" i="5"/>
  <c r="E314" i="5"/>
  <c r="E316" i="5"/>
  <c r="E471" i="5"/>
  <c r="E507" i="5"/>
  <c r="E508" i="5"/>
  <c r="E515" i="5"/>
  <c r="E516" i="5"/>
  <c r="E737" i="5"/>
  <c r="E750" i="5"/>
  <c r="E751" i="5"/>
  <c r="F15" i="4" l="1"/>
  <c r="F16" i="4"/>
  <c r="F28" i="4"/>
  <c r="F29" i="4"/>
  <c r="F47" i="4"/>
  <c r="F91" i="4"/>
  <c r="F92" i="4"/>
  <c r="F93" i="4"/>
  <c r="F105" i="4"/>
  <c r="F106" i="4"/>
  <c r="F107" i="4"/>
  <c r="F109" i="4"/>
  <c r="F108" i="4" s="1"/>
  <c r="F113" i="4"/>
  <c r="F114" i="4"/>
  <c r="F116" i="4"/>
  <c r="F123" i="4"/>
  <c r="F126" i="4"/>
  <c r="F127" i="4"/>
  <c r="F130" i="4"/>
  <c r="F132" i="4"/>
  <c r="F134" i="4"/>
  <c r="F179" i="4"/>
  <c r="F180" i="4"/>
  <c r="F232" i="4"/>
  <c r="F234" i="4"/>
  <c r="F236" i="4"/>
  <c r="F237" i="4"/>
  <c r="F254" i="4"/>
  <c r="F256" i="4"/>
  <c r="F257" i="4"/>
  <c r="F350" i="4"/>
  <c r="F353" i="4"/>
  <c r="F391" i="4"/>
  <c r="F647" i="4"/>
  <c r="F659" i="4"/>
  <c r="F689" i="4"/>
  <c r="F741" i="4"/>
  <c r="F792" i="4"/>
  <c r="F793" i="4"/>
  <c r="F794" i="4"/>
  <c r="F805" i="4"/>
  <c r="F1024" i="4"/>
  <c r="F1044" i="4"/>
  <c r="F1045" i="4"/>
  <c r="E12" i="3" l="1"/>
  <c r="E13" i="3"/>
  <c r="E14" i="3"/>
  <c r="E15" i="3"/>
  <c r="E16" i="3"/>
  <c r="E17" i="3"/>
  <c r="E18" i="3"/>
  <c r="E19" i="3"/>
  <c r="E20" i="3"/>
  <c r="E21" i="3"/>
  <c r="E22" i="3"/>
  <c r="E23" i="3"/>
  <c r="E24" i="3"/>
  <c r="E25" i="3"/>
  <c r="E26" i="3"/>
  <c r="E27" i="3"/>
  <c r="E29" i="3"/>
  <c r="E32" i="3"/>
  <c r="E33" i="3"/>
  <c r="E35" i="3"/>
  <c r="E36" i="3"/>
  <c r="E37" i="3"/>
  <c r="E38" i="3"/>
  <c r="E39" i="3"/>
  <c r="E40" i="3"/>
  <c r="E41" i="3"/>
  <c r="E42" i="3"/>
  <c r="E43" i="3"/>
  <c r="E47" i="3"/>
  <c r="E48" i="3"/>
  <c r="E49" i="3"/>
  <c r="E50" i="3"/>
  <c r="E51" i="3"/>
  <c r="E53" i="3"/>
  <c r="E54" i="3"/>
  <c r="E55" i="3"/>
  <c r="E56" i="3"/>
  <c r="E57" i="3"/>
  <c r="E58" i="3"/>
  <c r="E59" i="3"/>
  <c r="E60" i="3"/>
  <c r="E61" i="3"/>
  <c r="E62" i="3"/>
  <c r="E63" i="3"/>
  <c r="E64" i="3"/>
  <c r="E65" i="3"/>
  <c r="E66" i="3"/>
  <c r="E67" i="3"/>
  <c r="E68" i="3"/>
  <c r="E69" i="3"/>
  <c r="E70" i="3"/>
  <c r="E71" i="3"/>
  <c r="E72" i="3"/>
  <c r="E74" i="3"/>
  <c r="E75" i="3"/>
  <c r="E76" i="3"/>
  <c r="E77" i="3"/>
  <c r="E78" i="3"/>
  <c r="E79" i="3"/>
  <c r="E80" i="3"/>
  <c r="E81" i="3"/>
  <c r="E82" i="3"/>
  <c r="E83" i="3"/>
  <c r="E84" i="3"/>
  <c r="E85" i="3"/>
  <c r="E88" i="3"/>
  <c r="E89" i="3"/>
  <c r="E90" i="3"/>
  <c r="E91" i="3"/>
  <c r="E92" i="3"/>
  <c r="E93" i="3"/>
  <c r="E94" i="3"/>
  <c r="E95" i="3"/>
  <c r="E96" i="3"/>
  <c r="E97" i="3"/>
  <c r="E98" i="3"/>
  <c r="E99" i="3"/>
  <c r="E100" i="3"/>
  <c r="E101" i="3"/>
  <c r="E102" i="3"/>
  <c r="E103" i="3"/>
  <c r="E104" i="3"/>
  <c r="E105" i="3"/>
  <c r="E106" i="3"/>
  <c r="E107" i="3"/>
  <c r="E108" i="3"/>
  <c r="E110" i="3"/>
  <c r="E111" i="3"/>
  <c r="E112" i="3"/>
  <c r="E113" i="3"/>
  <c r="E114" i="3"/>
  <c r="E115" i="3"/>
  <c r="E116" i="3"/>
  <c r="E117" i="3"/>
  <c r="E118" i="3"/>
  <c r="E119" i="3"/>
  <c r="E120" i="3"/>
  <c r="E121" i="3"/>
  <c r="E122" i="3"/>
  <c r="E125" i="3"/>
  <c r="E13" i="2" l="1"/>
  <c r="E14" i="2"/>
  <c r="E15" i="2"/>
  <c r="E16" i="2"/>
  <c r="E17" i="2"/>
  <c r="E18" i="2"/>
  <c r="E21" i="2"/>
  <c r="E22" i="2"/>
  <c r="E23" i="2"/>
  <c r="E24" i="2"/>
  <c r="E25" i="2"/>
  <c r="E26" i="2"/>
  <c r="E27" i="2"/>
  <c r="E28" i="2"/>
  <c r="E30" i="2"/>
  <c r="E31" i="2"/>
  <c r="E32" i="2"/>
  <c r="E33" i="2"/>
  <c r="E36" i="2"/>
  <c r="E37" i="2"/>
  <c r="E38" i="2"/>
  <c r="E39" i="2"/>
  <c r="E40" i="2"/>
  <c r="E41" i="2"/>
  <c r="E42" i="2"/>
  <c r="E43" i="2"/>
  <c r="E44" i="2"/>
  <c r="E45" i="2"/>
  <c r="E46" i="2"/>
  <c r="E47" i="2"/>
  <c r="E48" i="2"/>
  <c r="E49" i="2"/>
  <c r="E51" i="2"/>
  <c r="E52" i="2"/>
  <c r="E53" i="2"/>
  <c r="E54" i="2"/>
  <c r="E55" i="2"/>
  <c r="E56"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6" i="2"/>
  <c r="E97" i="2"/>
  <c r="E98" i="2"/>
  <c r="E99" i="2"/>
  <c r="E100" i="2"/>
  <c r="E101" i="2"/>
  <c r="E102" i="2"/>
  <c r="E103" i="2"/>
  <c r="E104" i="2"/>
  <c r="E105" i="2"/>
  <c r="E106" i="2"/>
  <c r="E107" i="2"/>
  <c r="E108" i="2"/>
  <c r="E109" i="2"/>
  <c r="E110" i="2"/>
  <c r="E111" i="2"/>
  <c r="E112" i="2"/>
  <c r="E113" i="2"/>
  <c r="E114" i="2"/>
  <c r="E115" i="2"/>
  <c r="E116" i="2"/>
  <c r="E117" i="2"/>
  <c r="E118" i="2"/>
  <c r="E119" i="2"/>
  <c r="E121" i="2"/>
  <c r="E124" i="2"/>
  <c r="E126" i="2"/>
  <c r="E127" i="2"/>
  <c r="E128" i="2"/>
  <c r="E129" i="2"/>
  <c r="E130" i="2"/>
  <c r="E131" i="2"/>
  <c r="E132" i="2"/>
  <c r="E135" i="2"/>
  <c r="E136" i="2"/>
  <c r="E137" i="2"/>
  <c r="E138" i="2"/>
  <c r="E139" i="2"/>
  <c r="E140" i="2"/>
  <c r="E141" i="2"/>
  <c r="E142" i="2"/>
  <c r="E144" i="2"/>
  <c r="E145" i="2"/>
  <c r="E146" i="2"/>
  <c r="E151" i="2"/>
  <c r="E152" i="2"/>
  <c r="E153" i="2"/>
  <c r="E154" i="2"/>
  <c r="E155" i="2"/>
  <c r="E156" i="2"/>
  <c r="E157" i="2"/>
  <c r="E158" i="2"/>
  <c r="E159" i="2"/>
  <c r="E160" i="2"/>
  <c r="E161" i="2"/>
  <c r="E162" i="2"/>
  <c r="E163" i="2"/>
  <c r="E164" i="2"/>
  <c r="E165" i="2"/>
  <c r="E167" i="2"/>
  <c r="E168" i="2"/>
  <c r="E169" i="2"/>
  <c r="E170" i="2"/>
  <c r="E171" i="2"/>
  <c r="E172" i="2"/>
  <c r="E173" i="2"/>
  <c r="E174" i="2"/>
  <c r="E175" i="2"/>
  <c r="E176" i="2"/>
  <c r="E177" i="2"/>
  <c r="E178" i="2"/>
  <c r="E179" i="2"/>
  <c r="E180" i="2"/>
  <c r="E181" i="2"/>
  <c r="E12" i="2"/>
</calcChain>
</file>

<file path=xl/sharedStrings.xml><?xml version="1.0" encoding="utf-8"?>
<sst xmlns="http://schemas.openxmlformats.org/spreadsheetml/2006/main" count="9775" uniqueCount="1580">
  <si>
    <t>Единица измерения: руб.</t>
  </si>
  <si>
    <t>Наименование показателя</t>
  </si>
  <si>
    <t>00100000000000000000</t>
  </si>
  <si>
    <t xml:space="preserve">      Совет депутатов муниципального округа город Кировск с подведомственной территорией Мурманской области</t>
  </si>
  <si>
    <t>00120000000000000000</t>
  </si>
  <si>
    <t xml:space="preserve">        БЕЗВОЗМЕЗДНЫЕ ПОСТУПЛЕНИЯ</t>
  </si>
  <si>
    <t>00120200000000000000</t>
  </si>
  <si>
    <t xml:space="preserve">          БЕЗВОЗМЕЗДНЫЕ ПОСТУПЛЕНИЯ ОТ ДРУГИХ БЮДЖЕТОВ БЮДЖЕТНОЙ СИСТЕМЫ РОССИЙСКОЙ ФЕДЕРАЦИИ</t>
  </si>
  <si>
    <t xml:space="preserve">            Субсидии бюджетам бюджетной системы Российской Федерации (межбюджетные субсидии)</t>
  </si>
  <si>
    <t xml:space="preserve">              Прочие субсидии бюджетам муниципальных округов</t>
  </si>
  <si>
    <t>00200000000000000000</t>
  </si>
  <si>
    <t xml:space="preserve">      Администрация муниципального округа город Кировск с подведомственной территорией Мурманской области</t>
  </si>
  <si>
    <t>00210000000000000000</t>
  </si>
  <si>
    <t xml:space="preserve">        НАЛОГОВЫЕ И НЕНАЛОГОВЫЕ ДОХОДЫ</t>
  </si>
  <si>
    <t>00210800000000000000</t>
  </si>
  <si>
    <t xml:space="preserve">          ГОСУДАРСТВЕННАЯ ПОШЛИНА</t>
  </si>
  <si>
    <t xml:space="preserve">              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округов</t>
  </si>
  <si>
    <t>00211300000000000000</t>
  </si>
  <si>
    <t xml:space="preserve">          ДОХОДЫ ОТ ОКАЗАНИЯ ПЛАТНЫХ УСЛУГ И КОМПЕНСАЦИИ ЗАТРАТ ГОСУДАРСТВА</t>
  </si>
  <si>
    <t xml:space="preserve">              Доходы от оказания информационных услуг органами местного самоуправления муниципальных округов, казенными учреждениями муниципальных округов</t>
  </si>
  <si>
    <t xml:space="preserve">              Прочие доходы от оказания платных услуг (работ) получателями средств бюджетов муниципальных округов</t>
  </si>
  <si>
    <t xml:space="preserve">              Прочие доходы от компенсации затрат бюджетов муниципальных округов</t>
  </si>
  <si>
    <t>00211400000000000000</t>
  </si>
  <si>
    <t xml:space="preserve">          ДОХОДЫ ОТ ПРОДАЖИ МАТЕРИАЛЬНЫХ И НЕМАТЕРИАЛЬНЫХ АКТИВОВ</t>
  </si>
  <si>
    <t>00211600000000000000</t>
  </si>
  <si>
    <t xml:space="preserve">          ШТРАФЫ, САНКЦИИ, ВОЗМЕЩЕНИЕ УЩЕРБА</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</si>
  <si>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</si>
  <si>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</si>
  <si>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</si>
  <si>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 xml:space="preserve">              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</si>
  <si>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</si>
  <si>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</si>
  <si>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00211700000000000000</t>
  </si>
  <si>
    <t xml:space="preserve">          ПРОЧИЕ НЕНАЛОГОВЫЕ ДОХОДЫ</t>
  </si>
  <si>
    <t xml:space="preserve">              Невыясненные поступления, зачисляемые в бюджеты муниципальных округов</t>
  </si>
  <si>
    <t>00220000000000000000</t>
  </si>
  <si>
    <t>00220200000000000000</t>
  </si>
  <si>
    <t xml:space="preserve">            Дотации бюджетам бюджетной системы Российской Федерации</t>
  </si>
  <si>
    <t xml:space="preserve">              Дотации (гранты) бюджетам муниципальных округов за достижение показателей деятельности органов местного самоуправления</t>
  </si>
  <si>
    <t xml:space="preserve">              Субсидии бюджетам муниципальных округов на софинансирование капитальных вложений в объекты муниципальной собственности</t>
  </si>
  <si>
    <t xml:space="preserve">              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</si>
  <si>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              Субсидии бюджетам муниципальных округов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t>
  </si>
  <si>
    <t xml:space="preserve">              Субсидии бюджетам муниципальных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</si>
  <si>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 xml:space="preserve">              Субсидии бюджетам муниципальных округов на реализацию программ формирования современной городской среды</t>
  </si>
  <si>
    <t xml:space="preserve">            Субвенции бюджетам бюджетной системы Российской Федерации</t>
  </si>
  <si>
    <t xml:space="preserve">              Субвенции бюджетам муниципальных округов на выполнение передаваемых полномочий субъектов Российской Федерации</t>
  </si>
  <si>
    <t xml:space="preserve">              Субвенции бюджетам муниципальных округов на содержание ребенка в семье опекуна и приемной семье, а также вознаграждение, причитающееся приемному родителю</t>
  </si>
  <si>
    <t xml:space="preserve">              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</si>
  <si>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Субвенции бюджетам муниципальных округов на государственную регистрацию актов гражданского состояния</t>
  </si>
  <si>
    <t xml:space="preserve">            Иные межбюджетные трансферты</t>
  </si>
  <si>
    <t xml:space="preserve">              Межбюджетные трансферты, передаваемые бюджетам муниципальных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</si>
  <si>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              Прочие межбюджетные трансферты, передаваемые бюджетам муниципальных округов</t>
  </si>
  <si>
    <t>00220700000000000000</t>
  </si>
  <si>
    <t xml:space="preserve">          ПРОЧИЕ БЕЗВОЗМЕЗДНЫЕ ПОСТУПЛЕНИЯ</t>
  </si>
  <si>
    <t xml:space="preserve">              Прочие безвозмездные поступления в бюджеты муниципальных округов</t>
  </si>
  <si>
    <t>00221900000000000000</t>
  </si>
  <si>
    <t xml:space="preserve">          ВОЗВРАТ ОСТАТКОВ СУБСИДИЙ, СУБВЕНЦИЙ И ИНЫХ МЕЖБЮДЖЕТНЫХ ТРАНСФЕРТОВ, ИМЕЮЩИХ ЦЕЛЕВОЕ НАЗНАЧЕНИЕ, ПРОШЛЫХ ЛЕТ</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</si>
  <si>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</si>
  <si>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00300000000000000000</t>
  </si>
  <si>
    <t>00310000000000000000</t>
  </si>
  <si>
    <t>00311300000000000000</t>
  </si>
  <si>
    <t>00320000000000000000</t>
  </si>
  <si>
    <t>00320200000000000000</t>
  </si>
  <si>
    <t xml:space="preserve">              Дотации бюджетам муниципальных округов на поддержку мер по обеспечению сбалансированности бюджетов</t>
  </si>
  <si>
    <t>00321800000000000000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</si>
  <si>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</si>
  <si>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00321804010140000000</t>
  </si>
  <si>
    <t xml:space="preserve">              Доходы бюджетов муниципальных округов от возврата бюджетными учреждениями остатков субсидий прошлых лет</t>
  </si>
  <si>
    <t>00321804020140000000</t>
  </si>
  <si>
    <t xml:space="preserve">              Доходы бюджетов муниципальных округов от возврата автономными учреждениями остатков субсидий прошлых лет</t>
  </si>
  <si>
    <t>01500000000000000000</t>
  </si>
  <si>
    <t xml:space="preserve">      Комитет образования, культуры и спорта администрации муниципального округа город Кировск с подведомственной территорией Мурманской области</t>
  </si>
  <si>
    <t>01510000000000000000</t>
  </si>
  <si>
    <t>01511300000000000000</t>
  </si>
  <si>
    <t>01520000000000000000</t>
  </si>
  <si>
    <t>01520200000000000000</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</si>
  <si>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</si>
  <si>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</si>
  <si>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Субсидии бюджетам муниципальных округов на поддержку отрасли культуры</t>
  </si>
  <si>
    <t xml:space="preserve">              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</si>
  <si>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Единая субвенция бюджетам муниципальных округов</t>
  </si>
  <si>
    <t xml:space="preserve">              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</si>
  <si>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</si>
  <si>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Межбюджетные трансферты, передаваемые бюджетам муниципальных округов на создание виртуальных концертных залов</t>
  </si>
  <si>
    <t>01520700000000000000</t>
  </si>
  <si>
    <t>01521800000000000000</t>
  </si>
  <si>
    <t>01521900000000000000</t>
  </si>
  <si>
    <t>04800000000000000000</t>
  </si>
  <si>
    <t>04810000000000000000</t>
  </si>
  <si>
    <t>04811200000000000000</t>
  </si>
  <si>
    <t xml:space="preserve">          ПЛАТЕЖИ ПРИ ПОЛЬЗОВАНИИ ПРИРОДНЫМИ РЕСУРСАМИ</t>
  </si>
  <si>
    <t xml:space="preserve">              Плата за выбросы загрязняющих веществ в атмосферный воздух стационарными объектами</t>
  </si>
  <si>
    <t xml:space="preserve">              Плата за сбросы загрязняющих веществ в водные объекты</t>
  </si>
  <si>
    <t xml:space="preserve">              Плата за размещение отходов производства</t>
  </si>
  <si>
    <t xml:space="preserve">              Плата за размещение твердых коммунальных отходов</t>
  </si>
  <si>
    <t>10000000000000000000</t>
  </si>
  <si>
    <t>10010000000000000000</t>
  </si>
  <si>
    <t>10010300000000000000</t>
  </si>
  <si>
    <t xml:space="preserve">          НАЛОГИ НА ТОВАРЫ (РАБОТЫ, УСЛУГИ), РЕАЛИЗУЕМЫЕ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</si>
  <si>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</si>
  <si>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</si>
  <si>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</si>
  <si>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</si>
  <si>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18200000000000000000</t>
  </si>
  <si>
    <t>18210000000000000000</t>
  </si>
  <si>
    <t>18210100000000000000</t>
  </si>
  <si>
    <t xml:space="preserve">          НАЛОГИ НА ПРИБЫЛЬ, ДОХОДЫ</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</si>
  <si>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</si>
  <si>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</si>
  <si>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</si>
  <si>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</si>
  <si>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</si>
  <si>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18210500000000000000</t>
  </si>
  <si>
    <t xml:space="preserve">          НАЛОГИ НА СОВОКУПНЫЙ ДОХОД</t>
  </si>
  <si>
    <t xml:space="preserve">              Налог, взимаемый с налогоплательщиков, выбравших в качестве объекта налогообложения доходы</t>
  </si>
  <si>
    <t xml:space="preserve">              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</si>
  <si>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</si>
  <si>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</si>
  <si>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18210501050010000000</t>
  </si>
  <si>
    <t xml:space="preserve">              Минимальный налог, зачисляемый в бюджеты субъектов Российской Федерации (за налоговые периоды, истекшие до 1 января 2016 года)</t>
  </si>
  <si>
    <t xml:space="preserve">              Единый налог на вмененный доход для отдельных видов деятельности</t>
  </si>
  <si>
    <t xml:space="preserve">              Единый налог на вмененный доход для отдельных видов деятельности (за налоговые периоды, истекшие до 1 января 2011 года)</t>
  </si>
  <si>
    <t xml:space="preserve">              Налог, взимаемый в связи с применением патентной системы налогообложения, зачисляемый в бюджеты муниципальных округов</t>
  </si>
  <si>
    <t>18210600000000000000</t>
  </si>
  <si>
    <t xml:space="preserve">          НАЛОГИ НА ИМУЩЕСТВО</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</si>
  <si>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t>
  </si>
  <si>
    <t xml:space="preserve">              Земельный налог с организаций, обладающих земельным участком, расположенным в границах муниципальных округов</t>
  </si>
  <si>
    <t xml:space="preserve">              Земельный налог с физических лиц, обладающих земельным участком, расположенным в границах муниципальных округов</t>
  </si>
  <si>
    <t>18210800000000000000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</si>
  <si>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</si>
  <si>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18210900000000000000</t>
  </si>
  <si>
    <t xml:space="preserve">          ЗАДОЛЖЕННОСТЬ И ПЕРЕРАСЧЕТЫ ПО ОТМЕНЕННЫМ НАЛОГАМ, СБОРАМ И ИНЫМ ОБЯЗАТЕЛЬНЫМ ПЛАТЕЖАМ</t>
  </si>
  <si>
    <t xml:space="preserve">              Налог с имущества, переходящего в порядке наследования или дарения</t>
  </si>
  <si>
    <t>18211600000000000000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</si>
  <si>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</si>
  <si>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82100000000000000000</t>
  </si>
  <si>
    <t xml:space="preserve">      Министерство юстиции Мурманской области</t>
  </si>
  <si>
    <t>82110000000000000000</t>
  </si>
  <si>
    <t>82111600000000000000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</si>
  <si>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</si>
  <si>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</si>
  <si>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</si>
  <si>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</si>
  <si>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</si>
  <si>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82111601203010000000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</si>
  <si>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</si>
  <si>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82600000000000000000</t>
  </si>
  <si>
    <t>82610000000000000000</t>
  </si>
  <si>
    <t>82611600000000000000</t>
  </si>
  <si>
    <t>83200000000000000000</t>
  </si>
  <si>
    <t>83210000000000000000</t>
  </si>
  <si>
    <t>83211600000000000000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</si>
  <si>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</si>
  <si>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90200000000000000000</t>
  </si>
  <si>
    <t xml:space="preserve">      Комитет по управлению муниципальной собственностью администрации города Кировска</t>
  </si>
  <si>
    <t>90210000000000000000</t>
  </si>
  <si>
    <t>90210800000000000000</t>
  </si>
  <si>
    <t xml:space="preserve">              Государственная пошлина за выдачу разрешения на установку рекламной конструкции</t>
  </si>
  <si>
    <t>90211100000000000000</t>
  </si>
  <si>
    <t xml:space="preserve">          ДОХОДЫ ОТ ИСПОЛЬЗОВАНИЯ ИМУЩЕСТВА, НАХОДЯЩЕГОСЯ В ГОСУДАРСТВЕННОЙ И МУНИЦИПАЛЬНОЙ СОБСТВЕННОСТИ</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</si>
  <si>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</si>
  <si>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</si>
  <si>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 xml:space="preserve">              Доходы от сдачи в аренду имущества, составляющего казну муниципальных округов (за исключением земельных участков)</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</si>
  <si>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</si>
  <si>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 xml:space="preserve">              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</si>
  <si>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90211300000000000000</t>
  </si>
  <si>
    <t>90211400000000000000</t>
  </si>
  <si>
    <t xml:space="preserve">              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</si>
  <si>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90211600000000000000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</si>
  <si>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</si>
  <si>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90220000000000000000</t>
  </si>
  <si>
    <t>90220200000000000000</t>
  </si>
  <si>
    <t xml:space="preserve">              Субсидии бюджетам муниципальных округов на реализацию мероприятий по обеспечению жильем молодых семей</t>
  </si>
  <si>
    <t>90220230000000000000</t>
  </si>
  <si>
    <t xml:space="preserve">              Субвенции бюджетам муниципальных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</si>
  <si>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Код классификации доходов бюджетов</t>
  </si>
  <si>
    <t>Утверждено решением о бюджете</t>
  </si>
  <si>
    <t>Исполнение за год</t>
  </si>
  <si>
    <t>Процент исполнения</t>
  </si>
  <si>
    <t>Приложение № 1</t>
  </si>
  <si>
    <t>к решению Совета депутатов муниципального округа город Кировск</t>
  </si>
  <si>
    <t>с подведомственной территорией Мурманской области</t>
  </si>
  <si>
    <t>00120220000000000150</t>
  </si>
  <si>
    <t>00120229999140000150</t>
  </si>
  <si>
    <t>00210807179010000110</t>
  </si>
  <si>
    <t>00211301074140000130</t>
  </si>
  <si>
    <t>00211301994140000130</t>
  </si>
  <si>
    <t>00211302994140000130</t>
  </si>
  <si>
    <t>0,00</t>
  </si>
  <si>
    <t>0,0</t>
  </si>
  <si>
    <t>-</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</si>
  <si>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</si>
  <si>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00211402043140000440</t>
  </si>
  <si>
    <t>00211601194010000140</t>
  </si>
  <si>
    <t>00211601203010000140</t>
  </si>
  <si>
    <t>00211607010140000140</t>
  </si>
  <si>
    <t>00211610032140000140</t>
  </si>
  <si>
    <t>00211610123010000140</t>
  </si>
  <si>
    <t>00211611064010000140</t>
  </si>
  <si>
    <t>00211701040140000180</t>
  </si>
  <si>
    <t>00220210000000000150</t>
  </si>
  <si>
    <t>00220216549140000150</t>
  </si>
  <si>
    <t>00220220000000000150</t>
  </si>
  <si>
    <t>00220220077140000150</t>
  </si>
  <si>
    <t>00220220216140000150</t>
  </si>
  <si>
    <t>00220220229140000150</t>
  </si>
  <si>
    <t>00220225527140000150</t>
  </si>
  <si>
    <t>00220225555140000150</t>
  </si>
  <si>
    <t>00220229999140000150</t>
  </si>
  <si>
    <t>00220230000000000150</t>
  </si>
  <si>
    <t>00220230024140000150</t>
  </si>
  <si>
    <t>00220230027140000150</t>
  </si>
  <si>
    <t>00220235120140000150</t>
  </si>
  <si>
    <t>00220235930140000150</t>
  </si>
  <si>
    <t>00220240000000000150</t>
  </si>
  <si>
    <t>00220245424140000150</t>
  </si>
  <si>
    <t>00220249999140000150</t>
  </si>
  <si>
    <t>00220704050140000150</t>
  </si>
  <si>
    <t>00221960010140000150</t>
  </si>
  <si>
    <t>00311302994140000130</t>
  </si>
  <si>
    <t>00320215002140000150</t>
  </si>
  <si>
    <t>01511302994140000130</t>
  </si>
  <si>
    <t>01520225304140000150</t>
  </si>
  <si>
    <t>00320210000000000150</t>
  </si>
  <si>
    <t>01520220000000000150</t>
  </si>
  <si>
    <t>01520225467140000150</t>
  </si>
  <si>
    <t>01520225519140000150</t>
  </si>
  <si>
    <t>01520229999140000150</t>
  </si>
  <si>
    <t>01520230000000000150</t>
  </si>
  <si>
    <t>01520230024140000150</t>
  </si>
  <si>
    <t>01520230029140000150</t>
  </si>
  <si>
    <t>01520239998140000150</t>
  </si>
  <si>
    <t>01520245179140000150</t>
  </si>
  <si>
    <t>01520240000000000150</t>
  </si>
  <si>
    <t>01520245303140000150</t>
  </si>
  <si>
    <t>01520245453140000150</t>
  </si>
  <si>
    <t>01520249999140000150</t>
  </si>
  <si>
    <t>01520704050140000150</t>
  </si>
  <si>
    <t>01521804020140000150</t>
  </si>
  <si>
    <t>01521960010140000150</t>
  </si>
  <si>
    <t xml:space="preserve">      Балтийско-Арктическое межрегиональное управление Федеральной службы по надзору в сфере природопользования</t>
  </si>
  <si>
    <t>04811201010010000120</t>
  </si>
  <si>
    <t>04811201030010000120</t>
  </si>
  <si>
    <t>04811201041010000120</t>
  </si>
  <si>
    <t>04811201042010000120</t>
  </si>
  <si>
    <t xml:space="preserve">      Управление Федерального казначейства по Мурманской области</t>
  </si>
  <si>
    <t>10010302231010000110</t>
  </si>
  <si>
    <t>10010302241010000110</t>
  </si>
  <si>
    <t>10010302251010000110</t>
  </si>
  <si>
    <t>10010302261010000110</t>
  </si>
  <si>
    <t>18210102010010000110</t>
  </si>
  <si>
    <t>18210102020010000110</t>
  </si>
  <si>
    <t>18210102030010000110</t>
  </si>
  <si>
    <t>18210102040010000110</t>
  </si>
  <si>
    <t>18210102080010000110</t>
  </si>
  <si>
    <t>18210501011010000110</t>
  </si>
  <si>
    <t>18210501012010000110</t>
  </si>
  <si>
    <t>18210501021010000110</t>
  </si>
  <si>
    <t>18210501022010000110</t>
  </si>
  <si>
    <t>18210502010020000110</t>
  </si>
  <si>
    <t>18210502020020000110</t>
  </si>
  <si>
    <t>18210504060020000110</t>
  </si>
  <si>
    <t>18210601020140000110</t>
  </si>
  <si>
    <t>18210606032140000110</t>
  </si>
  <si>
    <t>18210606042140000110</t>
  </si>
  <si>
    <t>18210803010010000110</t>
  </si>
  <si>
    <t>18210904040010000110</t>
  </si>
  <si>
    <t>18211610129010000140</t>
  </si>
  <si>
    <t>82111601063010000140</t>
  </si>
  <si>
    <t>82111601073010000140</t>
  </si>
  <si>
    <t>82111601153010000140</t>
  </si>
  <si>
    <t>82111601173010000140</t>
  </si>
  <si>
    <t>82111601193010000140</t>
  </si>
  <si>
    <t>82111602020020000140</t>
  </si>
  <si>
    <t>82611601193010000140</t>
  </si>
  <si>
    <t xml:space="preserve">      Комитет по ветеринарии Мурманской области</t>
  </si>
  <si>
    <t xml:space="preserve">      Министерство региональной безопасности Мурманской области</t>
  </si>
  <si>
    <t>83211601053010000150</t>
  </si>
  <si>
    <t>83211601063010000150</t>
  </si>
  <si>
    <t>83211601073010000150</t>
  </si>
  <si>
    <t>83211601203010000150</t>
  </si>
  <si>
    <t>90210807150010000110</t>
  </si>
  <si>
    <t>90211105012140000120</t>
  </si>
  <si>
    <t>90211105024140000120</t>
  </si>
  <si>
    <t>90211105074140000120</t>
  </si>
  <si>
    <t>90211107014140000120</t>
  </si>
  <si>
    <t>90211109044140000120</t>
  </si>
  <si>
    <t>90211302994140000130</t>
  </si>
  <si>
    <t>90211402043140000410</t>
  </si>
  <si>
    <t>90211406012140000430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</si>
  <si>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</si>
  <si>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90211607090140000140</t>
  </si>
  <si>
    <t>90220220000000000150</t>
  </si>
  <si>
    <t>90220225497140000150</t>
  </si>
  <si>
    <t>90220235082140000150</t>
  </si>
  <si>
    <t>ИТОГО ДОХОДОВ</t>
  </si>
  <si>
    <t xml:space="preserve">     Управление Федеральной налоговой службы по Мурманской области</t>
  </si>
  <si>
    <t xml:space="preserve">      Управление финансов администрации муниципального округа город Кировск с подведомственной территорией Мурманской области</t>
  </si>
  <si>
    <t>Показатели доходов местного бюджета по кодам классификации доходов бюджетов за 2022 год</t>
  </si>
  <si>
    <t>от 27.06.2023 № 35</t>
  </si>
  <si>
    <t>00021960010140000150</t>
  </si>
  <si>
    <t>00021900000000000000</t>
  </si>
  <si>
    <t xml:space="preserve">        ВОЗВРАТ ОСТАТКОВ СУБСИДИЙ, СУБВЕНЦИЙ И ИНЫХ МЕЖБЮДЖЕТНЫХ ТРАНСФЕРТОВ, ИМЕЮЩИХ ЦЕЛЕВОЕ НАЗНАЧЕНИЕ, ПРОШЛЫХ ЛЕТ</t>
  </si>
  <si>
    <t>00021804020140000150</t>
  </si>
  <si>
    <t>00021804010140000150</t>
  </si>
  <si>
    <t>00021800000000000000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</si>
  <si>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</si>
  <si>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00020704050140000150</t>
  </si>
  <si>
    <t>00020700000000000000</t>
  </si>
  <si>
    <t xml:space="preserve">        ПРОЧИЕ БЕЗВОЗМЕЗДНЫЕ ПОСТУПЛЕНИЯ</t>
  </si>
  <si>
    <t>00020249999140000150</t>
  </si>
  <si>
    <t>00020245453140000150</t>
  </si>
  <si>
    <t>00020245424140000150</t>
  </si>
  <si>
    <t>00020245303140000150</t>
  </si>
  <si>
    <t>00020245179140000150</t>
  </si>
  <si>
    <t>00020240000000000150</t>
  </si>
  <si>
    <t xml:space="preserve">          Иные межбюджетные трансферты</t>
  </si>
  <si>
    <t>00020239998140000150</t>
  </si>
  <si>
    <t>00020235930140000150</t>
  </si>
  <si>
    <t>00020235120140000150</t>
  </si>
  <si>
    <t>00020235082140000150</t>
  </si>
  <si>
    <t>00020230029140000150</t>
  </si>
  <si>
    <t>00020230027140000150</t>
  </si>
  <si>
    <t>00020230024140000150</t>
  </si>
  <si>
    <t>00020230000000000150</t>
  </si>
  <si>
    <t xml:space="preserve">          Субвенции бюджетам бюджетной системы Российской Федерации</t>
  </si>
  <si>
    <t>00020229999140000150</t>
  </si>
  <si>
    <t>00020225555140000150</t>
  </si>
  <si>
    <t>00020225527140000150</t>
  </si>
  <si>
    <t>00020225519140000150</t>
  </si>
  <si>
    <t>00020225497140000150</t>
  </si>
  <si>
    <t>00020225467140000150</t>
  </si>
  <si>
    <t>00020225304140000150</t>
  </si>
  <si>
    <t>00020220229140000150</t>
  </si>
  <si>
    <t>00020220216140000150</t>
  </si>
  <si>
    <t>00020220077140000150</t>
  </si>
  <si>
    <t>00020220000000000150</t>
  </si>
  <si>
    <t xml:space="preserve">          Субсидии бюджетам бюджетной системы Российской Федерации (межбюджетные субсидии)</t>
  </si>
  <si>
    <t>00020216549140000150</t>
  </si>
  <si>
    <t>00020215002140000150</t>
  </si>
  <si>
    <t>00020210000000000150</t>
  </si>
  <si>
    <t xml:space="preserve">          Дотации бюджетам бюджетной системы Российской Федерации</t>
  </si>
  <si>
    <t>00020200000000000000</t>
  </si>
  <si>
    <t xml:space="preserve">        БЕЗВОЗМЕЗДНЫЕ ПОСТУПЛЕНИЯ ОТ ДРУГИХ БЮДЖЕТОВ БЮДЖЕТНОЙ СИСТЕМЫ РОССИЙСКОЙ ФЕДЕРАЦИИ</t>
  </si>
  <si>
    <t>00020000000000000000</t>
  </si>
  <si>
    <t xml:space="preserve">      БЕЗВОЗМЕЗДНЫЕ ПОСТУПЛЕНИЯ</t>
  </si>
  <si>
    <t>00011701040140000180</t>
  </si>
  <si>
    <t>00011700000000000000</t>
  </si>
  <si>
    <t xml:space="preserve">        ПРОЧИЕ НЕНАЛОГОВЫЕ ДОХОДЫ</t>
  </si>
  <si>
    <t>00011611064010000140</t>
  </si>
  <si>
    <t>00011610129010000000</t>
  </si>
  <si>
    <t>00011610123010000140</t>
  </si>
  <si>
    <t>00011610032140000140</t>
  </si>
  <si>
    <t>00011607090140000140</t>
  </si>
  <si>
    <t>00011607010140000140</t>
  </si>
  <si>
    <t>00011607000000000140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</si>
  <si>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</si>
  <si>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00011602020020000140</t>
  </si>
  <si>
    <t>00011602000000000140</t>
  </si>
  <si>
    <t xml:space="preserve">            Денежные взыскания (штрафы) за нарушение антимонопольного законодательства в сфере конкуренции на товарных рынках, защиты конкуренции на рынке финансовых услуг, законодательства о естественных монополиях и законодательства о государственном регулировании цен (тарифов)</t>
  </si>
  <si>
    <t>00011601203010000140</t>
  </si>
  <si>
    <t>00011601194010000140</t>
  </si>
  <si>
    <t>00011601193010000140</t>
  </si>
  <si>
    <t>00011601173010000140</t>
  </si>
  <si>
    <t>00011601153010000140</t>
  </si>
  <si>
    <t>00011601073010000140</t>
  </si>
  <si>
    <t>00011601063010000140</t>
  </si>
  <si>
    <t>00011601053010000140</t>
  </si>
  <si>
    <t>00011600000000000000</t>
  </si>
  <si>
    <t xml:space="preserve">        ШТРАФЫ, САНКЦИИ, ВОЗМЕЩЕНИЕ УЩЕРБА</t>
  </si>
  <si>
    <t>00011406012140000430</t>
  </si>
  <si>
    <t>00011402043140000440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</si>
  <si>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</si>
  <si>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00011402043140000410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</si>
  <si>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</si>
  <si>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00011402000000000000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</si>
  <si>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</si>
  <si>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00011400000000000000</t>
  </si>
  <si>
    <t xml:space="preserve">        ДОХОДЫ ОТ ПРОДАЖИ МАТЕРИАЛЬНЫХ И НЕМАТЕРИАЛЬНЫХ АКТИВОВ</t>
  </si>
  <si>
    <t>00011302994140000130</t>
  </si>
  <si>
    <t>00011301994140000130</t>
  </si>
  <si>
    <t>00011301074140000130</t>
  </si>
  <si>
    <t>00011300000000000000</t>
  </si>
  <si>
    <t xml:space="preserve">        ДОХОДЫ ОТ ОКАЗАНИЯ ПЛАТНЫХ УСЛУГ И КОМПЕНСАЦИИ ЗАТРАТ ГОСУДАРСТВА</t>
  </si>
  <si>
    <t>00011201042010000120</t>
  </si>
  <si>
    <t>00011201041010000120</t>
  </si>
  <si>
    <t>00011201030010000120</t>
  </si>
  <si>
    <t>00011201010010000120</t>
  </si>
  <si>
    <t>00011200000000000000</t>
  </si>
  <si>
    <t xml:space="preserve">        ПЛАТЕЖИ ПРИ ПОЛЬЗОВАНИИ ПРИРОДНЫМИ РЕСУРСАМИ</t>
  </si>
  <si>
    <t>00011109044140000120</t>
  </si>
  <si>
    <t>00011107014140000120</t>
  </si>
  <si>
    <t>00011105074140000120</t>
  </si>
  <si>
    <t>00011105024140000120</t>
  </si>
  <si>
    <t>00011105012140000120</t>
  </si>
  <si>
    <t>00011105000000000120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</si>
  <si>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</si>
  <si>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00011100000000000000</t>
  </si>
  <si>
    <t xml:space="preserve">        ДОХОДЫ ОТ ИСПОЛЬЗОВАНИЯ ИМУЩЕСТВА, НАХОДЯЩЕГОСЯ В ГОСУДАРСТВЕННОЙ И МУНИЦИПАЛЬНОЙ СОБСТВЕННОСТИ</t>
  </si>
  <si>
    <t>00010904040010000110</t>
  </si>
  <si>
    <t>00010900000000000000</t>
  </si>
  <si>
    <t xml:space="preserve">        ЗАДОЛЖЕННОСТЬ И ПЕРЕРАСЧЕТЫ ПО ОТМЕНЕННЫМ НАЛОГАМ, СБОРАМ И ИНЫМ ОБЯЗАТЕЛЬНЫМ ПЛАТЕЖАМ</t>
  </si>
  <si>
    <t>00010807179010000110</t>
  </si>
  <si>
    <t>00010807150010000110</t>
  </si>
  <si>
    <t>00010803010010000110</t>
  </si>
  <si>
    <t>00010800000000000000</t>
  </si>
  <si>
    <t xml:space="preserve">        ГОСУДАРСТВЕННАЯ ПОШЛИНА</t>
  </si>
  <si>
    <t>00010606042140000110</t>
  </si>
  <si>
    <t>00010606032140000110</t>
  </si>
  <si>
    <t>00010606000000000110</t>
  </si>
  <si>
    <t xml:space="preserve">            Земельный налог</t>
  </si>
  <si>
    <t>00010601020140000110</t>
  </si>
  <si>
    <t>00010600000000000000</t>
  </si>
  <si>
    <t xml:space="preserve">        НАЛОГИ НА ИМУЩЕСТВО</t>
  </si>
  <si>
    <t>00010504060020000110</t>
  </si>
  <si>
    <t>00010502020020000110</t>
  </si>
  <si>
    <t>00010502010020000110</t>
  </si>
  <si>
    <t>00010502000000000110</t>
  </si>
  <si>
    <t xml:space="preserve">            Единый налог на вмененный доход для отдельных видов деятельности</t>
  </si>
  <si>
    <t>00010501050010000110</t>
  </si>
  <si>
    <t>00010501022010000110</t>
  </si>
  <si>
    <t>00010501021010000110</t>
  </si>
  <si>
    <t>00010501012010000110</t>
  </si>
  <si>
    <t>00010501011010000110</t>
  </si>
  <si>
    <t>00010501000000000110</t>
  </si>
  <si>
    <t xml:space="preserve">            Налог, взимаемый в связи с применением упрощенной системы налогообложения</t>
  </si>
  <si>
    <t>00010500000000000000</t>
  </si>
  <si>
    <t xml:space="preserve">        НАЛОГИ НА СОВОКУПНЫЙ ДОХОД</t>
  </si>
  <si>
    <t>00010302261010000110</t>
  </si>
  <si>
    <t>00010302251010000110</t>
  </si>
  <si>
    <t>00010302241010000110</t>
  </si>
  <si>
    <t>00010302231010000110</t>
  </si>
  <si>
    <t>00010300000000000000</t>
  </si>
  <si>
    <t xml:space="preserve">        НАЛОГИ НА ТОВАРЫ (РАБОТЫ, УСЛУГИ), РЕАЛИЗУЕМЫЕ НА ТЕРРИТОРИИ РОССИЙСКОЙ ФЕДЕРАЦИИ</t>
  </si>
  <si>
    <t>00010102080010000110</t>
  </si>
  <si>
    <t>00010102040010000110</t>
  </si>
  <si>
    <t>00010102030010000110</t>
  </si>
  <si>
    <t>00010102020010000110</t>
  </si>
  <si>
    <t>00010102010010000110</t>
  </si>
  <si>
    <t>00010102000000000110</t>
  </si>
  <si>
    <t xml:space="preserve">            Налог на доходы физических лиц</t>
  </si>
  <si>
    <t>00010100000000000000</t>
  </si>
  <si>
    <t xml:space="preserve">        НАЛОГИ НА ПРИБЫЛЬ, ДОХОДЫ</t>
  </si>
  <si>
    <t>00010000000000000000</t>
  </si>
  <si>
    <t xml:space="preserve">      НАЛОГОВЫЕ И НЕНАЛОГОВЫЕ ДОХОДЫ</t>
  </si>
  <si>
    <t>Показатели доходов местного бюджета по кодам видов доходов и кодам подвидов доходов, 
относящихся к доходам бюджета, за 2022 год</t>
  </si>
  <si>
    <t>Приложение № 2</t>
  </si>
  <si>
    <t>ВСЕГО РАСХОДОВ:</t>
  </si>
  <si>
    <t>412</t>
  </si>
  <si>
    <t>1210175570</t>
  </si>
  <si>
    <t>1004</t>
  </si>
  <si>
    <t>902</t>
  </si>
  <si>
    <t xml:space="preserve">            Бюджетные инвестиции на приобретение объектов недвижимого имущества в государственную (муниципальную) собственность</t>
  </si>
  <si>
    <t>400</t>
  </si>
  <si>
    <t xml:space="preserve">          Капитальные вложения в объекты государственной (муниципальной) собственности</t>
  </si>
  <si>
    <t>000</t>
  </si>
  <si>
    <t xml:space="preserve">        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</si>
  <si>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0000000000</t>
  </si>
  <si>
    <t xml:space="preserve">      Охрана семьи и детства</t>
  </si>
  <si>
    <t>322</t>
  </si>
  <si>
    <t>12102L4970</t>
  </si>
  <si>
    <t>1003</t>
  </si>
  <si>
    <t xml:space="preserve">            Субсидии гражданам на приобретение жилья</t>
  </si>
  <si>
    <t>300</t>
  </si>
  <si>
    <t xml:space="preserve">          Социальное обеспечение и иные выплаты населению</t>
  </si>
  <si>
    <t xml:space="preserve">        Реализация мероприятий по обеспечению жильем молодых семей</t>
  </si>
  <si>
    <t>1210280120</t>
  </si>
  <si>
    <t xml:space="preserve">        Дополнительная социальная выплата многодетным молодым семьям и молодым семьям в случае рождения (усыновления) ребенка</t>
  </si>
  <si>
    <t xml:space="preserve">      Социальное обеспечение населения</t>
  </si>
  <si>
    <t>244</t>
  </si>
  <si>
    <t>1300228470</t>
  </si>
  <si>
    <t>0503</t>
  </si>
  <si>
    <t xml:space="preserve">            Прочая закупка товаров, работ и услуг</t>
  </si>
  <si>
    <t>200</t>
  </si>
  <si>
    <t xml:space="preserve">          Закупка товаров, работ и услуг для обеспечения государственных (муниципальных) нужд</t>
  </si>
  <si>
    <t xml:space="preserve">        Разработка схемы озеленения муниципального округа город Кировск с подведомственной территорией</t>
  </si>
  <si>
    <t>1300223510</t>
  </si>
  <si>
    <t xml:space="preserve">        Озеленение объектов внешнего благоустройства, уличной дорожной сети</t>
  </si>
  <si>
    <t>813</t>
  </si>
  <si>
    <t>0510360170</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</si>
  <si>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</si>
  <si>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800</t>
  </si>
  <si>
    <t xml:space="preserve">          Иные бюджетные ассигнования</t>
  </si>
  <si>
    <t xml:space="preserve">        Субсидия на финансовое обеспечение (возмещение) затрат по эксплуатации и техническому обслуживанию объектов уличного наружного освещения, находящихся в собственности муниципального округа город Кировск Мурманской области, переданных в хозяйственное ведение муниципальному унитарному предприятию города Кировска "Кировская городская электрическая сеть"</t>
  </si>
  <si>
    <t>0510322000</t>
  </si>
  <si>
    <t xml:space="preserve">        Приобретение энергосберегающих светильников для замены на объектах уличного наружного освещения</t>
  </si>
  <si>
    <t xml:space="preserve">      Благоустройство</t>
  </si>
  <si>
    <t>414</t>
  </si>
  <si>
    <t>1300128430</t>
  </si>
  <si>
    <t>0502</t>
  </si>
  <si>
    <t xml:space="preserve">            Бюджетные инвестиции в объекты капитального строительства государственной (муниципальной) собственности</t>
  </si>
  <si>
    <t xml:space="preserve">        Проведение инженерных изысканий, подготовка проектно-сметной документации для строительства инженерной и транспортной инфраструктуры территории индивидуального жилищного строительства н.п. Титан</t>
  </si>
  <si>
    <t xml:space="preserve">      Коммунальное хозяйство</t>
  </si>
  <si>
    <t>1230127810</t>
  </si>
  <si>
    <t>0501</t>
  </si>
  <si>
    <t xml:space="preserve">        Составление Проекта организации и выполнение работ по сносу многоквартирных домов</t>
  </si>
  <si>
    <t>1220128340</t>
  </si>
  <si>
    <t xml:space="preserve">        Текущий ремонт и оборудование пустующих муниципальных жилых помещений</t>
  </si>
  <si>
    <t>1220128100</t>
  </si>
  <si>
    <t xml:space="preserve">        Оплата взносов в фонд капитального ремонта многоквартирных домов (жилые помещения)</t>
  </si>
  <si>
    <t>1220127770</t>
  </si>
  <si>
    <t xml:space="preserve">        Текущий ремонт и оборудование пустующих жилых помещений для дальнейшего предоставления в социальный найм нуждающимся гражданам</t>
  </si>
  <si>
    <t>831</t>
  </si>
  <si>
    <t>1220127760</t>
  </si>
  <si>
    <t xml:space="preserve">            Исполнение судебных актов Российской Федерации и мировых соглашений по возмещению причиненного вреда</t>
  </si>
  <si>
    <t>247</t>
  </si>
  <si>
    <t xml:space="preserve">            Закупка энергетических ресурсов</t>
  </si>
  <si>
    <t xml:space="preserve">        Содержание муниципальных жилых зданий и помещений</t>
  </si>
  <si>
    <t xml:space="preserve">      Жилищное хозяйство</t>
  </si>
  <si>
    <t>1300128900</t>
  </si>
  <si>
    <t>0113</t>
  </si>
  <si>
    <t xml:space="preserve">        Проведение инженерных изысканий для формирования земельных участков, оформления права муниципальной собственности на строительство нового кладбища г.Кировска</t>
  </si>
  <si>
    <t>1100260240</t>
  </si>
  <si>
    <t xml:space="preserve">        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"Кировская горэлектросеть"</t>
  </si>
  <si>
    <t>1100260230</t>
  </si>
  <si>
    <t xml:space="preserve">        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</si>
  <si>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852</t>
  </si>
  <si>
    <t>1100227940</t>
  </si>
  <si>
    <t xml:space="preserve">            Уплата прочих налогов, сборов</t>
  </si>
  <si>
    <t xml:space="preserve">        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t>
  </si>
  <si>
    <t>1100227930</t>
  </si>
  <si>
    <t xml:space="preserve">        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t>
  </si>
  <si>
    <t>1100224500</t>
  </si>
  <si>
    <t xml:space="preserve">        Закупка товаров, работ, услуг в сфере информационно - коммуникационных технологий для обеспечения деятельности КУМС</t>
  </si>
  <si>
    <t>1100128420</t>
  </si>
  <si>
    <t xml:space="preserve">        Проведение ремонтных работ в нежилых зданиях и помещениях</t>
  </si>
  <si>
    <t>1100127750</t>
  </si>
  <si>
    <t xml:space="preserve">        Техническая инвентаризация бесхозяйных объектов, оценка стоимости дорог, объектов инженерной инфраструктуры</t>
  </si>
  <si>
    <t>1100127740</t>
  </si>
  <si>
    <t xml:space="preserve">        Уплата налогов, госпошлины, услуги нотариуса, страхование ОСАГО и иных обязательных платежей КУМС</t>
  </si>
  <si>
    <t>1100127730</t>
  </si>
  <si>
    <t xml:space="preserve">        Снос и утилизация списанных объектов имущества, входящих в состав муниципальной казны (нежилые)</t>
  </si>
  <si>
    <t>1100127710</t>
  </si>
  <si>
    <t xml:space="preserve">        Оплата взносов в фонд капитального ремонта многоквартирных домов (нежилые помещения)</t>
  </si>
  <si>
    <t>1100124560</t>
  </si>
  <si>
    <t xml:space="preserve">        Проведение работ по формированию земельных участков (проведение кадастровых, топографо-геодезических и картографических работ)</t>
  </si>
  <si>
    <t>1100124530</t>
  </si>
  <si>
    <t xml:space="preserve">        Содержание муниципальных нежилых зданий и помещений в надлежащем состоянии</t>
  </si>
  <si>
    <t>1100124520</t>
  </si>
  <si>
    <t xml:space="preserve">        Обеспечение охраны в муниципальных помещениях</t>
  </si>
  <si>
    <t xml:space="preserve">      Другие общегосударственные вопросы</t>
  </si>
  <si>
    <t>0000</t>
  </si>
  <si>
    <t xml:space="preserve">    Комитет по управлению муниципальной собственностью администрации города Кировска</t>
  </si>
  <si>
    <t>622</t>
  </si>
  <si>
    <t>08204S1170</t>
  </si>
  <si>
    <t>1103</t>
  </si>
  <si>
    <t>015</t>
  </si>
  <si>
    <t xml:space="preserve">            Субсидии автономным учреждениям на иные цели</t>
  </si>
  <si>
    <t>600</t>
  </si>
  <si>
    <t xml:space="preserve">          Предоставление субсидий бюджетным, автономным учреждениям и иным некоммерческим организациям</t>
  </si>
  <si>
    <t xml:space="preserve">        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</si>
  <si>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0820471170</t>
  </si>
  <si>
    <t xml:space="preserve">        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t>
  </si>
  <si>
    <t>621</t>
  </si>
  <si>
    <t>08203S1170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</si>
  <si>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</si>
  <si>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0820371170</t>
  </si>
  <si>
    <t xml:space="preserve">      Спорт высших достижений</t>
  </si>
  <si>
    <t>08101S1340</t>
  </si>
  <si>
    <t>1102</t>
  </si>
  <si>
    <t xml:space="preserve">        Софинансирование за счет местного бюджета расходов на открытие спортивных пространств для молодежи</t>
  </si>
  <si>
    <t>0810177070</t>
  </si>
  <si>
    <t xml:space="preserve">        Грант в форме иного межбюджетного трансферта в целях содействия достижению и (или) поощрения достижения наилучших значений показателей деятельности органов местного самоуправления</t>
  </si>
  <si>
    <t>0810171340</t>
  </si>
  <si>
    <t xml:space="preserve">        Субсидия бюджетам муниципальных образований на открытие спортивных пространств для молодежи</t>
  </si>
  <si>
    <t xml:space="preserve">      Массовый спорт</t>
  </si>
  <si>
    <t>0820227210</t>
  </si>
  <si>
    <t>1101</t>
  </si>
  <si>
    <t xml:space="preserve">        Предоставление услуг в сфере физической культуры и спорта</t>
  </si>
  <si>
    <t>0820213060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</si>
  <si>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</si>
  <si>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0820123130</t>
  </si>
  <si>
    <t xml:space="preserve">        Предоставление услуг спортивных объектов  МАУ СОК "Горняк"</t>
  </si>
  <si>
    <t>0820113060</t>
  </si>
  <si>
    <t>0810128150</t>
  </si>
  <si>
    <t xml:space="preserve">        Организация и проведение городских спортивных и физкультурных мероприятий</t>
  </si>
  <si>
    <t>0810127230</t>
  </si>
  <si>
    <t xml:space="preserve">        Выявление и поддержка спортивных талантов среди детей и молодежи (расходы на участие в выездных спортивных мероприятиях)</t>
  </si>
  <si>
    <t>0810126170</t>
  </si>
  <si>
    <t xml:space="preserve">        Модернизация и реконструкция учреждений физической культуры и спорта города Кировска</t>
  </si>
  <si>
    <t>061037733U</t>
  </si>
  <si>
    <t xml:space="preserve">        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резервного фонда Правительства Мурманской области)</t>
  </si>
  <si>
    <t>0410127780</t>
  </si>
  <si>
    <t xml:space="preserve">        Повышение уровня антитеррористической защищенности мест и объектов с массовым пребыванием людей</t>
  </si>
  <si>
    <t>633</t>
  </si>
  <si>
    <t>0230160160</t>
  </si>
  <si>
    <t xml:space="preserve">            Субсидии (гранты в форме субсидий), не подлежащие казначейскому сопровождению</t>
  </si>
  <si>
    <t xml:space="preserve">        Субсидии на конкурсной основе некоммерческим организациям, не являющимся казенными учреждениями, осуществляющим деятельность в области физической культуры и спорта</t>
  </si>
  <si>
    <t xml:space="preserve">      Физическая культура</t>
  </si>
  <si>
    <t>16101S3150</t>
  </si>
  <si>
    <t>1006</t>
  </si>
  <si>
    <t xml:space="preserve">        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t>
  </si>
  <si>
    <t>1610173150</t>
  </si>
  <si>
    <t xml:space="preserve">        Субсидия муниципальным образованиям на обеспечение условий доступности входных групп многоквартирных домов с учетом потребностей инвалидов</t>
  </si>
  <si>
    <t>321</t>
  </si>
  <si>
    <t>0300380060</t>
  </si>
  <si>
    <t xml:space="preserve">            Пособия, компенсации и иные социальные выплаты гражданам, кроме публичных нормативных обязательств</t>
  </si>
  <si>
    <t xml:space="preserve">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t>
  </si>
  <si>
    <t>0300380020</t>
  </si>
  <si>
    <t xml:space="preserve">        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t>
  </si>
  <si>
    <t xml:space="preserve">      Другие вопросы в области социальной политики</t>
  </si>
  <si>
    <t>323</t>
  </si>
  <si>
    <t>0620175370</t>
  </si>
  <si>
    <t xml:space="preserve">            Приобретение товаров, работ, услуг в пользу граждан в целях их социального обеспечения</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</si>
  <si>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</si>
  <si>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0620175360</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</si>
  <si>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</si>
  <si>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0300375100</t>
  </si>
  <si>
    <t xml:space="preserve">        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</si>
  <si>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070A354530</t>
  </si>
  <si>
    <t>0801</t>
  </si>
  <si>
    <t xml:space="preserve">        Создание виртуальных концертных залов</t>
  </si>
  <si>
    <t>612</t>
  </si>
  <si>
    <t>070A255190</t>
  </si>
  <si>
    <t xml:space="preserve">            Субсидии бюджетным учреждениям на иные цели</t>
  </si>
  <si>
    <t xml:space="preserve">        Государственная поддержка отрасли культуры</t>
  </si>
  <si>
    <t>0700477070</t>
  </si>
  <si>
    <t>0700428240</t>
  </si>
  <si>
    <t xml:space="preserve">        Организация, проведение городских культурно-массовых мероприятий (в муниципальных библиотеках)</t>
  </si>
  <si>
    <t>611</t>
  </si>
  <si>
    <t>0700423280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</si>
  <si>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</si>
  <si>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</si>
  <si>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0700413060</t>
  </si>
  <si>
    <t>07003S1060</t>
  </si>
  <si>
    <t xml:space="preserve">        Софинансирование за счет местного бюджета расходов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</si>
  <si>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0700371060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</si>
  <si>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</si>
  <si>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0700328050</t>
  </si>
  <si>
    <t xml:space="preserve">        Организация, проведение городских культурно-массовых мероприятий (в муниципальном музее)</t>
  </si>
  <si>
    <t>0700328030</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</si>
  <si>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муниципальном музее)</t>
  </si>
  <si>
    <t>0700323260</t>
  </si>
  <si>
    <t xml:space="preserve">        Обеспечение деятельности МБУК "Историко-краеведческий музей  с мемориалом  С.М. Кирова и выставочным залом"</t>
  </si>
  <si>
    <t>0700313060</t>
  </si>
  <si>
    <t>07002S1100</t>
  </si>
  <si>
    <t xml:space="preserve">        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t>
  </si>
  <si>
    <t>07002S1060</t>
  </si>
  <si>
    <t>07002L4670</t>
  </si>
  <si>
    <t xml:space="preserve">        Обеспечение развития и укрепления материально-технической базы домов культуры в населенных пунктах с числом жителей до 50 тысяч человек</t>
  </si>
  <si>
    <t>0700271100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</si>
  <si>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</si>
  <si>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0700271060</t>
  </si>
  <si>
    <t>0700228070</t>
  </si>
  <si>
    <t xml:space="preserve">        Модернизация и укрепление материально-технической базы муниципальных учреждений и иные аналогичные расходы (в учреждениях клубного типа)</t>
  </si>
  <si>
    <t>0700227590</t>
  </si>
  <si>
    <t xml:space="preserve">        Организация, проведение городских культурно-массовых мероприятий (в учреждениях клубного типа)</t>
  </si>
  <si>
    <t>0700227530</t>
  </si>
  <si>
    <t xml:space="preserve">        Организация выездных мероприятий (в учреждениях клубного типа)</t>
  </si>
  <si>
    <t>0700223220</t>
  </si>
  <si>
    <t xml:space="preserve">        Обеспечение развития творческого потенциала и организация досуга населения на базе муниципальных автономных учреждений культуры</t>
  </si>
  <si>
    <t>0700213060</t>
  </si>
  <si>
    <t>0230160200</t>
  </si>
  <si>
    <t xml:space="preserve">        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t>
  </si>
  <si>
    <t xml:space="preserve">      Культура</t>
  </si>
  <si>
    <t>0700827610</t>
  </si>
  <si>
    <t>0709</t>
  </si>
  <si>
    <t xml:space="preserve">        Реализация молодежных инициатив и проектов</t>
  </si>
  <si>
    <t>0620524910</t>
  </si>
  <si>
    <t xml:space="preserve">        Оказание муниципальной услуги по предоставлению питания обучающимся</t>
  </si>
  <si>
    <t>0620513060</t>
  </si>
  <si>
    <t>0610327850</t>
  </si>
  <si>
    <t xml:space="preserve">        Обеспечение участия кировских школьников в мероприятиях регионального и всероссийского уровня</t>
  </si>
  <si>
    <t xml:space="preserve">      Другие вопросы в области образования</t>
  </si>
  <si>
    <t>07008S1260</t>
  </si>
  <si>
    <t>0707</t>
  </si>
  <si>
    <t xml:space="preserve">        Софинансирование за счет местного бюджета расходов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</si>
  <si>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0700871260</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</si>
  <si>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</si>
  <si>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0620423080</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</si>
  <si>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</si>
  <si>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06103S1070</t>
  </si>
  <si>
    <t xml:space="preserve">        Софинансирование за счет местного бюджета расходов на организацию отдыха детей Мурманской области в муниципальных образовательных учреждениях</t>
  </si>
  <si>
    <t>0610371070</t>
  </si>
  <si>
    <t xml:space="preserve">        Субсидия на организацию отдыха детей Мурманской области в муниципальных образовательных организациях</t>
  </si>
  <si>
    <t>0610328270</t>
  </si>
  <si>
    <t xml:space="preserve">        Организация летнего отдыха детей за пределами Мурманской области</t>
  </si>
  <si>
    <t>0610326130</t>
  </si>
  <si>
    <t xml:space="preserve">        Организация занятости обучающихся (занятость детей только по договорам)</t>
  </si>
  <si>
    <t xml:space="preserve">      Молодежная политика</t>
  </si>
  <si>
    <t>07001S1060</t>
  </si>
  <si>
    <t>0703</t>
  </si>
  <si>
    <t>0700171060</t>
  </si>
  <si>
    <t>0700127600</t>
  </si>
  <si>
    <t xml:space="preserve">        Расходы на 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</si>
  <si>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0700123200</t>
  </si>
  <si>
    <t xml:space="preserve">        Предоставление  дополнительного образования детям в сфере культуры и искусства</t>
  </si>
  <si>
    <t>0700113060</t>
  </si>
  <si>
    <t>0620390220</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</si>
  <si>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</si>
  <si>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0620323060</t>
  </si>
  <si>
    <t xml:space="preserve">        Оказание муниципальной услуги по предоставлению дополнительного образования в сфере общего образования</t>
  </si>
  <si>
    <t>0620313060</t>
  </si>
  <si>
    <t>0610427890</t>
  </si>
  <si>
    <t xml:space="preserve">        Развитие деятельности общественных объединений "ЮНАРМИЯ", "Российское движение школьников"</t>
  </si>
  <si>
    <t>0610426120</t>
  </si>
  <si>
    <t xml:space="preserve">        Обеспечение эффективных мер, организация мероприятий по вопросам профилактики наркомании, токсикомании, алкоголизма, ВИЧ/СПИДА, правонарушений</t>
  </si>
  <si>
    <t>0610327840</t>
  </si>
  <si>
    <t xml:space="preserve">        Развитие детского туризма, в т.ч. международного</t>
  </si>
  <si>
    <t>0610327450</t>
  </si>
  <si>
    <t xml:space="preserve">        Обеспечение персонифицированного финансирования дополнительного образования детей</t>
  </si>
  <si>
    <t>0610326110</t>
  </si>
  <si>
    <t xml:space="preserve">        Мероприятия, направленные на самореализацию, самоопределение и выявление талантливых детей</t>
  </si>
  <si>
    <t>0610127820</t>
  </si>
  <si>
    <t xml:space="preserve">        Обновление оборудования, приобретение технических и компьютерных средств обучения</t>
  </si>
  <si>
    <t>0230160220</t>
  </si>
  <si>
    <t xml:space="preserve">        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t>
  </si>
  <si>
    <t xml:space="preserve">      Дополнительное образование детей</t>
  </si>
  <si>
    <t>062EВ5179F</t>
  </si>
  <si>
    <t>0702</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</si>
  <si>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</si>
  <si>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06205S1250</t>
  </si>
  <si>
    <t xml:space="preserve">        Софинансирование за счет местного бюджета расходов на организацию бесплатного горячего питания обучающихся, получающих начальное общее образование в муниципальных образовательных организациях</t>
  </si>
  <si>
    <t>06205L3040</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</si>
  <si>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</si>
  <si>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0620575320</t>
  </si>
  <si>
    <t xml:space="preserve">        Субвенция на обеспечение бесплатным питанием отдельных категорий обучающихся</t>
  </si>
  <si>
    <t>0620571250</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</si>
  <si>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</si>
  <si>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0620290220</t>
  </si>
  <si>
    <t>0620277080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</si>
  <si>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</si>
  <si>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0620275310</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</si>
  <si>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</si>
  <si>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0620273030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</si>
  <si>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</si>
  <si>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0620253030</t>
  </si>
  <si>
    <t xml:space="preserve">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</si>
  <si>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0620223020</t>
  </si>
  <si>
    <t xml:space="preserve">        Оказание муниципальной услуги по предоставлению общедоступного и бесплатного начального общего, основного общего, среднего общего образования по основным общеобразовательным программам</t>
  </si>
  <si>
    <t>0620213070</t>
  </si>
  <si>
    <t xml:space="preserve">        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</si>
  <si>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0620213060</t>
  </si>
  <si>
    <t>350</t>
  </si>
  <si>
    <t>0610327860</t>
  </si>
  <si>
    <t xml:space="preserve">            Премии и гранты</t>
  </si>
  <si>
    <t xml:space="preserve">        Поддержка одаренных детей, добившихся значительных результатов</t>
  </si>
  <si>
    <t>0610227900</t>
  </si>
  <si>
    <t xml:space="preserve">        Организация и проведение муниципальных профессиональных конкурсов, чествование педагогов в профессиональный праздник</t>
  </si>
  <si>
    <t>0610128830</t>
  </si>
  <si>
    <t xml:space="preserve">        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"Arctic schools"</t>
  </si>
  <si>
    <t>0610128490</t>
  </si>
  <si>
    <t>243</t>
  </si>
  <si>
    <t xml:space="preserve">            Закупка товаров, работ, услуг в целях капитального ремонта государственного (муниципального) имущества</t>
  </si>
  <si>
    <t xml:space="preserve">        Создание Центра цифрового образования "IT-куб" в городе Кировске</t>
  </si>
  <si>
    <t>0610128060</t>
  </si>
  <si>
    <t xml:space="preserve">        Модернизация и укрепление материально-технической базы муниципальных учреждений и иные аналогичные расходы (в общеобразовательных учреждениях)</t>
  </si>
  <si>
    <t>0300480140</t>
  </si>
  <si>
    <t xml:space="preserve">        Обеспечение бесплатным питанием (обедами) обучающихся кадетских классов</t>
  </si>
  <si>
    <t>03003S1040</t>
  </si>
  <si>
    <t xml:space="preserve">        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</si>
  <si>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0300381040</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</si>
  <si>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</si>
  <si>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0300371040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</si>
  <si>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</si>
  <si>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Общее образование</t>
  </si>
  <si>
    <t>0620190220</t>
  </si>
  <si>
    <t>0701</t>
  </si>
  <si>
    <t>0620175310</t>
  </si>
  <si>
    <t>0620123000</t>
  </si>
  <si>
    <t xml:space="preserve">        Оказание муниципальной услуги по предоставлению дошкольного образования и воспитания</t>
  </si>
  <si>
    <t>0620113060</t>
  </si>
  <si>
    <t>0610526100</t>
  </si>
  <si>
    <t xml:space="preserve">        Обеспечение деятельности территориального психолого-медико-педагогической комиссии города Кировска</t>
  </si>
  <si>
    <t xml:space="preserve">      Дошкольное образование</t>
  </si>
  <si>
    <t>0420128820</t>
  </si>
  <si>
    <t>0310</t>
  </si>
  <si>
    <t xml:space="preserve">        Приобретение материальных ценностей, предназначенных для обеспечения жизнедеятельности населения, размещенного в пунктах временного размещения</t>
  </si>
  <si>
    <t xml:space="preserve">      Защита населения и территории от чрезвычайных ситуаций природного и техногенного характера, пожарная безопасность</t>
  </si>
  <si>
    <t>9000021400</t>
  </si>
  <si>
    <t xml:space="preserve">        Расходы за счет средств резервного фонда администрации муниципального округа город Кировск с подведомственной территорией Мурманской области на обеспечение мероприятий, связанных с временным размещением и питанием лиц, вынужденно покинувших территорию Украины, Донецкой Народной Республики, Луганской Народной Республики и прибывших на территорию муниципального округа город Кировск Мурманской области</t>
  </si>
  <si>
    <t>0630128860</t>
  </si>
  <si>
    <t xml:space="preserve">        Укрепление материально-технической базы открытого пространства для поддержки и развития молодежных инициатив "СОПКИ.Хибины" за счет благотворительных пожертвований от АО "Апатит"</t>
  </si>
  <si>
    <t>853</t>
  </si>
  <si>
    <t>0630127200</t>
  </si>
  <si>
    <t xml:space="preserve">            Уплата иных платежей</t>
  </si>
  <si>
    <t>119</t>
  </si>
  <si>
    <t xml:space="preserve">            Взносы по обязательному социальному страхованию на выплаты по оплате труда работников и иные выплаты работникам учреждений</t>
  </si>
  <si>
    <t>112</t>
  </si>
  <si>
    <t xml:space="preserve">            Иные выплаты персоналу учреждений, за исключением фонда оплаты труда</t>
  </si>
  <si>
    <t>111</t>
  </si>
  <si>
    <t xml:space="preserve">            Фонд оплаты труда учреждений</t>
  </si>
  <si>
    <t>100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</si>
  <si>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</si>
  <si>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</si>
  <si>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0630113060</t>
  </si>
  <si>
    <t xml:space="preserve">    Комитет образования, культуры и спорта администрации муниципального округа город Кировск с подведомственной территорией Мурманской области</t>
  </si>
  <si>
    <t>122</t>
  </si>
  <si>
    <t>9400013060</t>
  </si>
  <si>
    <t>0106</t>
  </si>
  <si>
    <t>013</t>
  </si>
  <si>
    <t xml:space="preserve">            Иные выплаты персоналу государственных (муниципальных) органов, за исключением фонда оплаты труда</t>
  </si>
  <si>
    <t>9400006030</t>
  </si>
  <si>
    <t xml:space="preserve">        Расходы на обеспечение функций работников органов местного самоуправления</t>
  </si>
  <si>
    <t>129</t>
  </si>
  <si>
    <t>9400006010</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</si>
  <si>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</si>
  <si>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121</t>
  </si>
  <si>
    <t xml:space="preserve">            Фонд оплаты труда государственных (муниципальных) органов</t>
  </si>
  <si>
    <t xml:space="preserve">        Расходы на выплаты по оплате труда  работников органов местного самоуправления</t>
  </si>
  <si>
    <t>9400005010</t>
  </si>
  <si>
    <t xml:space="preserve">        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</si>
  <si>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 xml:space="preserve">      Обеспечение деятельности финансовых, налоговых и таможенных органов и органов финансового (финансово-бюджетного) надзора</t>
  </si>
  <si>
    <t xml:space="preserve">    Контрольно-счетный орган муниципального округа город Кировск с подведомственной территорией Мурманской области</t>
  </si>
  <si>
    <t>730</t>
  </si>
  <si>
    <t>1010127800</t>
  </si>
  <si>
    <t>1301</t>
  </si>
  <si>
    <t>003</t>
  </si>
  <si>
    <t xml:space="preserve">            Обслуживание муниципального долга</t>
  </si>
  <si>
    <t>700</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</si>
  <si>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</si>
  <si>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</si>
  <si>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1010127790</t>
  </si>
  <si>
    <t xml:space="preserve">        Процентные платежи по муниципальному долгу по коммерческому кредиту</t>
  </si>
  <si>
    <t xml:space="preserve">      Обслуживание государственного (муниципального) внутреннего долга</t>
  </si>
  <si>
    <t>870</t>
  </si>
  <si>
    <t>9300090220</t>
  </si>
  <si>
    <t xml:space="preserve">            Резервные средства</t>
  </si>
  <si>
    <t xml:space="preserve">        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</si>
  <si>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9300090040</t>
  </si>
  <si>
    <t xml:space="preserve">        Средства, зарезервированные на софинансирование расходов в рамках реализации областных региональных программ</t>
  </si>
  <si>
    <t>9300090030</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</si>
  <si>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</si>
  <si>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9300090020</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</si>
  <si>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</si>
  <si>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9300013060</t>
  </si>
  <si>
    <t xml:space="preserve">        Зарезервированные средства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</si>
  <si>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УПРАВЛЕНИЕ ФИНАНСОВ АДМИНИСТРАЦИИ МУНИЦИПАЛЬНОГО ОКРУГА ГОРОД КИРОВСК С ПОДВЕДОМСТВЕННОЙ ТЕРРИТОРИЕЙ МУРМАНСКОЙ ОБЛАСТИ</t>
  </si>
  <si>
    <t>811</t>
  </si>
  <si>
    <t>0910260210</t>
  </si>
  <si>
    <t>1202</t>
  </si>
  <si>
    <t>002</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</si>
  <si>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</si>
  <si>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t>
  </si>
  <si>
    <t xml:space="preserve">      Периодическая печать и издательства</t>
  </si>
  <si>
    <t>08101S0640</t>
  </si>
  <si>
    <t>1105</t>
  </si>
  <si>
    <t xml:space="preserve">        Софинансирование расходов на капитальный ремонт объектов, находящихся в муниципальной собственности</t>
  </si>
  <si>
    <t>0810170640</t>
  </si>
  <si>
    <t xml:space="preserve">        Субсидия на софинансирование капитальных ремонтов объектов, находящихся в муниципальной собственности</t>
  </si>
  <si>
    <t xml:space="preserve">      Другие вопросы в области физической культуры и спорта</t>
  </si>
  <si>
    <t>1400128480</t>
  </si>
  <si>
    <t xml:space="preserve">        Проведение мероприятий по энергосбережению в бюджетных учреждениях</t>
  </si>
  <si>
    <t>0530160190</t>
  </si>
  <si>
    <t xml:space="preserve">        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</si>
  <si>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0530160180</t>
  </si>
  <si>
    <t xml:space="preserve">        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</si>
  <si>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313</t>
  </si>
  <si>
    <t>0300380130</t>
  </si>
  <si>
    <t xml:space="preserve">            Пособия, компенсации, меры социальной поддержки по публичным нормативным обязательствам</t>
  </si>
  <si>
    <t xml:space="preserve">        Ежегодная единовременная выплата медицинским работникам ГОБУЗ "Апатитско-Кировская ЦГБ"</t>
  </si>
  <si>
    <t>0300380040</t>
  </si>
  <si>
    <t xml:space="preserve">        Возмещение расходов по проезду в государственные областные медицинские организации Мурманской области</t>
  </si>
  <si>
    <t>0230160130</t>
  </si>
  <si>
    <t xml:space="preserve">        Субсидия некоммерческим организациям социальной направленности на возмещение части затрат, связанных с осуществлением ими уставной деятельности</t>
  </si>
  <si>
    <t>0230160050</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</si>
  <si>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</si>
  <si>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0910275350</t>
  </si>
  <si>
    <t xml:space="preserve">        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</si>
  <si>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0910275340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</si>
  <si>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</si>
  <si>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0910275330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</si>
  <si>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</si>
  <si>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0910275200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</si>
  <si>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</si>
  <si>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0300280030</t>
  </si>
  <si>
    <t xml:space="preserve">        Проведение однократного ремонта жилых помещений, расположенных в муниципальном образовании, закрепленных за детьми-сиротами.</t>
  </si>
  <si>
    <t>0300275250</t>
  </si>
  <si>
    <t xml:space="preserve">        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 из числа детей-сирот и детей, оставшихся без попечения родителей</t>
  </si>
  <si>
    <t>0910280190</t>
  </si>
  <si>
    <t xml:space="preserve">        Ежемесячная денежная выплата гражданам, удостоенным звания "Почётный гражданин города Кировска"</t>
  </si>
  <si>
    <t>0430275230</t>
  </si>
  <si>
    <t xml:space="preserve">        Субвенция на возмещение расходов по гарантированному перечню услуг по погребению</t>
  </si>
  <si>
    <t>0300180180</t>
  </si>
  <si>
    <t xml:space="preserve">        Проведение ремонта квартир ветеранов Великой Отечественной войны, расположенных в муниципальном образовании, за счет благотворительных пожертвований от АО "Апатит"</t>
  </si>
  <si>
    <t>0300180010</t>
  </si>
  <si>
    <t xml:space="preserve">        Проведение ремонта квартир ветеранов Великой Отечественной войны, расположенных в муниципальном образовании</t>
  </si>
  <si>
    <t>312</t>
  </si>
  <si>
    <t>0910290100</t>
  </si>
  <si>
    <t>1001</t>
  </si>
  <si>
    <t xml:space="preserve">            Иные пенсии, социальные доплаты к пенсиям</t>
  </si>
  <si>
    <t xml:space="preserve">        Доплаты к пенсиям муниципальных служащих</t>
  </si>
  <si>
    <t xml:space="preserve">      Пенсионное обеспечение</t>
  </si>
  <si>
    <t>0700674000</t>
  </si>
  <si>
    <t xml:space="preserve">        Субсидия на софинансирование капитальных вложений в объекты муниципальной собственности</t>
  </si>
  <si>
    <t>0700628600</t>
  </si>
  <si>
    <t xml:space="preserve">        Оказание услуг по холодному водоснабжению и водоотведению конного клуба "Ласточка"</t>
  </si>
  <si>
    <t>0700628370</t>
  </si>
  <si>
    <t xml:space="preserve">        Разработка проектно-сметной документации на устройство парковки, благоустройство территории в рамках объекта "Строительство экопарка на базе конного клуба "Ласточка" за счет благотворительных пожертвований от АО "Апатит"</t>
  </si>
  <si>
    <t>0700628320</t>
  </si>
  <si>
    <t xml:space="preserve">        Поставка и монтаж блочно-модульного административного здания на территории конного клуба "Ласточка"</t>
  </si>
  <si>
    <t>0700624890</t>
  </si>
  <si>
    <t xml:space="preserve">        Модернизация конного клуба "Ласточка"</t>
  </si>
  <si>
    <t>07005S4000</t>
  </si>
  <si>
    <t xml:space="preserve">        Софинансирование за счет местного бюджета расходов на осуществление капитальных вложений в объекты муниципальной собственности</t>
  </si>
  <si>
    <t>0700574000</t>
  </si>
  <si>
    <t>0700328850</t>
  </si>
  <si>
    <t xml:space="preserve">        Модернизация и укрепление материально-технической базы муниципальных учреждений и иные аналогичные расходы (в муниципальном музее)</t>
  </si>
  <si>
    <t>06101S3170</t>
  </si>
  <si>
    <t xml:space="preserve">        Софинансирование за счет местного бюджета расходов на реализацию мероприятий по замене окон в муниципальных общеобразовательных организациях</t>
  </si>
  <si>
    <t>06101S0790</t>
  </si>
  <si>
    <t xml:space="preserve">        Софинансирование за счет местного бюджета расходов на обеспечение комплексной безопасности муниципальных образовательных организаций</t>
  </si>
  <si>
    <t>0610173170</t>
  </si>
  <si>
    <t xml:space="preserve">        Cубсидии на реализацию мероприятий по замене окон в муниципальных общеобразовательных организациях</t>
  </si>
  <si>
    <t>0610170790</t>
  </si>
  <si>
    <t xml:space="preserve">        Субсидии на обеспечение комплексной безопасности муниципальных образовательных организаций</t>
  </si>
  <si>
    <t>0610128010</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</si>
  <si>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</si>
  <si>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0610128000</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</si>
  <si>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</si>
  <si>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0540124400</t>
  </si>
  <si>
    <t>0505</t>
  </si>
  <si>
    <t>851</t>
  </si>
  <si>
    <t xml:space="preserve">            Уплата налога на имущество организаций и земельного налога</t>
  </si>
  <si>
    <t xml:space="preserve">        Обеспечение деятельности МКУ "УКГХ"</t>
  </si>
  <si>
    <t>0540113060</t>
  </si>
  <si>
    <t xml:space="preserve">      Другие вопросы в области жилищно-коммунального хозяйства</t>
  </si>
  <si>
    <t>1510323540</t>
  </si>
  <si>
    <t xml:space="preserve">        Приобретение материальных запасов и материальных ценностей для улучшения внешнего облика территории города</t>
  </si>
  <si>
    <t>245</t>
  </si>
  <si>
    <t>1510223530</t>
  </si>
  <si>
    <t xml:space="preserve">            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</si>
  <si>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        Содержание объектов внешнего благоустройства</t>
  </si>
  <si>
    <t>15101S3130</t>
  </si>
  <si>
    <t xml:space="preserve">        Софинансирование за счет местного бюджета расходов на осуществление работ по сохранению памятников Великой Отечественной войны</t>
  </si>
  <si>
    <t>1510173130</t>
  </si>
  <si>
    <t xml:space="preserve">        Субсидии бюджетам муниципальных образований на осуществление работ по сохранению памятников Великой Отечественной войны</t>
  </si>
  <si>
    <t>1510127500</t>
  </si>
  <si>
    <t xml:space="preserve">        Призовой фонд при проведении конкурса "Цветочный город"</t>
  </si>
  <si>
    <t>1510123520</t>
  </si>
  <si>
    <t xml:space="preserve">        Ремонт и дооборудование объектов внешнего благоустройства</t>
  </si>
  <si>
    <t>1510123500</t>
  </si>
  <si>
    <t xml:space="preserve">        Благоустройство объектов внешнего благоустройства</t>
  </si>
  <si>
    <t>0700777060</t>
  </si>
  <si>
    <t xml:space="preserve">        Иной межбюджетный трансферт из областного бюджета на предоставление грантов бюджетам муниципальных образований Мурманской области на финансирование проектов модернизации городского освещения</t>
  </si>
  <si>
    <t>0700724140</t>
  </si>
  <si>
    <t xml:space="preserve">        Хранение праздничного инвентаря</t>
  </si>
  <si>
    <t>0700724130</t>
  </si>
  <si>
    <t xml:space="preserve">        Организация праздничных мероприятий</t>
  </si>
  <si>
    <t>0700724120</t>
  </si>
  <si>
    <t xml:space="preserve">        Ремонт  праздничного инвентаря</t>
  </si>
  <si>
    <t>0700724110</t>
  </si>
  <si>
    <t xml:space="preserve">        Выполнение  работ по художественному оформлению города</t>
  </si>
  <si>
    <t>0700724100</t>
  </si>
  <si>
    <t xml:space="preserve">        Приобретение праздничного инвентаря</t>
  </si>
  <si>
    <t>0520221510</t>
  </si>
  <si>
    <t xml:space="preserve">        Совершенствование организации дорожного движения транспорта и пешеходов на улично-дорожной сети города и автомобильных дорогах</t>
  </si>
  <si>
    <t>0520121520</t>
  </si>
  <si>
    <t xml:space="preserve">        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</si>
  <si>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0520121500</t>
  </si>
  <si>
    <t xml:space="preserve">        Приобретение дорожных знаков, искусственных дорожных неровностей, светоотражающих элементов для обеспечения безопасности дорожного движения</t>
  </si>
  <si>
    <t>0510328910</t>
  </si>
  <si>
    <t xml:space="preserve">        Техническое обслуживание светофорных объектов</t>
  </si>
  <si>
    <t>0510328440</t>
  </si>
  <si>
    <t xml:space="preserve">        Техническое обслуживание информационных табло</t>
  </si>
  <si>
    <t>0510323420</t>
  </si>
  <si>
    <t xml:space="preserve">        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</si>
  <si>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0510223400</t>
  </si>
  <si>
    <t xml:space="preserve">        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</si>
  <si>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04305A5590</t>
  </si>
  <si>
    <t xml:space="preserve">        Осуществление деятельности по отлову и содержанию животных без владельцев</t>
  </si>
  <si>
    <t>0430421310</t>
  </si>
  <si>
    <t xml:space="preserve">        Оценка, эвакуация, хранение и утилизация брошенного и разукомплектованного транспорта</t>
  </si>
  <si>
    <t>0430328380</t>
  </si>
  <si>
    <t xml:space="preserve">        Разработка проектно-сметной документации на строительство моста через русло реки Белой на 13 км за счет благотворительных пожертвований от АО "Апатит"</t>
  </si>
  <si>
    <t>0430327700</t>
  </si>
  <si>
    <t xml:space="preserve">        Вывоз твердых коммунальных отходов с территории кладбищ</t>
  </si>
  <si>
    <t>0430327690</t>
  </si>
  <si>
    <t xml:space="preserve">        Разработка проекта санитарно-защитной зоны объекта "Кладбище"</t>
  </si>
  <si>
    <t>0430327680</t>
  </si>
  <si>
    <t xml:space="preserve">        Содержание мест захоронения умерших (погибших), не имеющих супруга(и) и близких родственников</t>
  </si>
  <si>
    <t>0430324010</t>
  </si>
  <si>
    <t xml:space="preserve">        Текущий ремонт и содержание объектов захоронений в зимний и летний период</t>
  </si>
  <si>
    <t>0430223930</t>
  </si>
  <si>
    <t xml:space="preserve">        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</si>
  <si>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0430223920</t>
  </si>
  <si>
    <t xml:space="preserve">        Транспортировка в морг с мест обнаружения или происшествия тел умерших (погибших)</t>
  </si>
  <si>
    <t>0430121300</t>
  </si>
  <si>
    <t xml:space="preserve">        Ликвидация несанкционированных свалок</t>
  </si>
  <si>
    <t>011F2S1210</t>
  </si>
  <si>
    <t xml:space="preserve">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</si>
  <si>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011F277120</t>
  </si>
  <si>
    <t xml:space="preserve">        Создание комфортной городской среды в малых городах и исторических поселениях - участниках Всероссийского конкурса лучших проектов создания комфортной городской среды</t>
  </si>
  <si>
    <t>011F271210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</si>
  <si>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</si>
  <si>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011F255550</t>
  </si>
  <si>
    <t xml:space="preserve">        Реализация программ формирования современной городской среды</t>
  </si>
  <si>
    <t>011F254240</t>
  </si>
  <si>
    <t xml:space="preserve">        Создание комфортной городской среды в малых городах и исторических поселениях-победителях Всероссийского конкурса лучших проектов создания комфортной городской среды</t>
  </si>
  <si>
    <t>0110260310</t>
  </si>
  <si>
    <t xml:space="preserve">        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t>
  </si>
  <si>
    <t>0110128840</t>
  </si>
  <si>
    <t xml:space="preserve">        благоустройство дворовых территорий</t>
  </si>
  <si>
    <t>05102S3160</t>
  </si>
  <si>
    <t xml:space="preserve">        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t>
  </si>
  <si>
    <t>0510273160</t>
  </si>
  <si>
    <t xml:space="preserve">        Субсидия на приобретение коммунальной техники для уборки территорий муниципальных образований Мурманской области</t>
  </si>
  <si>
    <t>021016748S</t>
  </si>
  <si>
    <t xml:space="preserve">        Софинансирование за счет местного бюджета расходов на осуществление капитальных вложений в объекты муниципальной собственности ( Предприятие питания, расположенное по адресу: Мурманская обл., МО г. Кировск с подведомственной территорией, городской склон Айкуайвенчорр Этап 1 Сети водоснабжения и водоотведения)</t>
  </si>
  <si>
    <t>0210167486</t>
  </si>
  <si>
    <t xml:space="preserve">        Оказание государственной поддержки моногородам Мурманской области</t>
  </si>
  <si>
    <t>0210167485</t>
  </si>
  <si>
    <t xml:space="preserve">        Оказание государственной поддержки моногородам Мурманской области (за счет средств некоммерческой организации "Фонд развития моногородов")</t>
  </si>
  <si>
    <t>9700028190</t>
  </si>
  <si>
    <t xml:space="preserve">        Проведение дезинфекции помещений общего пользования в многоквартирных домах</t>
  </si>
  <si>
    <t>0240175510</t>
  </si>
  <si>
    <t>0412</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</si>
  <si>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</si>
  <si>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0240127250</t>
  </si>
  <si>
    <t xml:space="preserve">        Финансовое обеспечение текущей деятельности МКУ "Центр развития туризма и бизнеса г. Кировска"</t>
  </si>
  <si>
    <t>0240113060</t>
  </si>
  <si>
    <t>0230160140</t>
  </si>
  <si>
    <t xml:space="preserve">        Субсидии некоммерческим организациям, оказывающим услуги по поддержке и развитию субъектов малого и среднего предпринимательства</t>
  </si>
  <si>
    <t>02201S0550</t>
  </si>
  <si>
    <t xml:space="preserve">        Софинансирование за счет местного бюджета расходов на реализацию мероприятий муниципальных программ развития малого и среднего предпринимательства</t>
  </si>
  <si>
    <t>0220170550</t>
  </si>
  <si>
    <t xml:space="preserve">        Субсидия на реализацию мероприятий муниципальных программ развития малого и среднего предпринимательства</t>
  </si>
  <si>
    <t>0220128290</t>
  </si>
  <si>
    <t xml:space="preserve">        Организация семинаров, круглых столов и других деловых мероприятий для субъектов малого и среднего предпринимательства</t>
  </si>
  <si>
    <t>0210128800</t>
  </si>
  <si>
    <t xml:space="preserve">        Приобретение и установка снегогенерирующего оборудования за счет благотворительных пожертвований от АО "Апатит"</t>
  </si>
  <si>
    <t>0210128700</t>
  </si>
  <si>
    <t xml:space="preserve">        Приобретение и установка снегогенерирующего оборудования за счет средств местного бюджета</t>
  </si>
  <si>
    <t>0210128500</t>
  </si>
  <si>
    <t xml:space="preserve">        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г.Айкуайвенчорр</t>
  </si>
  <si>
    <t xml:space="preserve">      Другие вопросы в области национальной экономики</t>
  </si>
  <si>
    <t>0510228460</t>
  </si>
  <si>
    <t>0409</t>
  </si>
  <si>
    <t xml:space="preserve">        Выполнение работ по нанесению дорожной разметки на улично-дорожной сети муниципального округа город Кировск с подведомственной территорией</t>
  </si>
  <si>
    <t>0510227880</t>
  </si>
  <si>
    <t xml:space="preserve">        Обеспечение транспортного обслуживания муниципальных учреждений и объектов</t>
  </si>
  <si>
    <t>0510227480</t>
  </si>
  <si>
    <t xml:space="preserve">        Приобретение снегоочистителя фрезерно-роторного (по договору лизинга)</t>
  </si>
  <si>
    <t>05101S9100</t>
  </si>
  <si>
    <t xml:space="preserve">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</si>
  <si>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0510149100</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</si>
  <si>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</si>
  <si>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0510128390</t>
  </si>
  <si>
    <t xml:space="preserve">        Разработка предпроектной документации на строительство ливневой канализации, включая реконструкцию очистных сооружений и строительство стационарного снегоплавильного пункта за счет благотворительных пожертвований от АО "Апатит"</t>
  </si>
  <si>
    <t>0510123700</t>
  </si>
  <si>
    <t xml:space="preserve">        Ремонт автомобильных дорог общего пользования местного значения</t>
  </si>
  <si>
    <t xml:space="preserve">      Дорожное хозяйство (дорожные фонды)</t>
  </si>
  <si>
    <t>0405</t>
  </si>
  <si>
    <t>0430575590</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</si>
  <si>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</si>
  <si>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Сельское хозяйство и рыболовство</t>
  </si>
  <si>
    <t>9700090240</t>
  </si>
  <si>
    <t>0401</t>
  </si>
  <si>
    <t xml:space="preserve">        Расходы по договорам возмездного оказания консультационных услуг и анкетирования населения города Кировска</t>
  </si>
  <si>
    <t>900007719U</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</si>
  <si>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средств резервного фонда Правительства Мурманской области)</t>
  </si>
  <si>
    <t>9000077190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</si>
  <si>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</si>
  <si>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 xml:space="preserve">      Общеэкономические вопросы</t>
  </si>
  <si>
    <t>0314</t>
  </si>
  <si>
    <t xml:space="preserve">      Другие вопросы в области национальной безопасности и правоохранительной деятельности</t>
  </si>
  <si>
    <t>0440227580</t>
  </si>
  <si>
    <t xml:space="preserve">        Обеспечение деятельности службы лавинной безопасности и аварийно-спасательной службы</t>
  </si>
  <si>
    <t>0440124600</t>
  </si>
  <si>
    <t xml:space="preserve">        Обеспечение деятельности МКУ "Управление по делам ГОиЧС"</t>
  </si>
  <si>
    <t>0440113060</t>
  </si>
  <si>
    <t>880</t>
  </si>
  <si>
    <t>0420128810</t>
  </si>
  <si>
    <t xml:space="preserve">            Специальные расходы</t>
  </si>
  <si>
    <t xml:space="preserve">        Проведения аварийно-восстановительных работ поврежденного участка кровли дома № 67 по улице Олимпийская в городе Кировске Мурманской области</t>
  </si>
  <si>
    <t>0420124310</t>
  </si>
  <si>
    <t xml:space="preserve">        Приобретение материальных ценностей для предотвращения чрезвычайных ситуаций</t>
  </si>
  <si>
    <t>0420124300</t>
  </si>
  <si>
    <t xml:space="preserve">        Проведение работ по предотвращению и ликвидации чрезвычайных ситуаций</t>
  </si>
  <si>
    <t>0910159300</t>
  </si>
  <si>
    <t>0304</t>
  </si>
  <si>
    <t xml:space="preserve">        Осуществление переданных полномочий Российской Федерации на государственную регистрацию актов гражданского состояния</t>
  </si>
  <si>
    <t xml:space="preserve">      Органы юстиции</t>
  </si>
  <si>
    <t>1400128450</t>
  </si>
  <si>
    <t xml:space="preserve">        Актуализация схемы теплоснабжения муниципального округа город Кировск с подведомственной территорией</t>
  </si>
  <si>
    <t>0950328890</t>
  </si>
  <si>
    <t xml:space="preserve">        Расходы за счет средств резервного фонда администрации муниципального округа город Кировск с подведомственной территорией Мурманской области на ликвидацию последствий чрезвычайных ситуаций, связанных с неблагоприятными метеорологическими условиями</t>
  </si>
  <si>
    <t>0950328120</t>
  </si>
  <si>
    <t xml:space="preserve">        Обеспечение эксплуатационно-технического обслуживания муниципальных учреждений и объектов (дорожный участок)</t>
  </si>
  <si>
    <t>0950328110</t>
  </si>
  <si>
    <t xml:space="preserve">        Обеспечение деятельности МКУ "Центр МТО города Кировска" (дорожный участок)</t>
  </si>
  <si>
    <t>0950313060</t>
  </si>
  <si>
    <t>0950227560</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</si>
  <si>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t>
  </si>
  <si>
    <t>0950124950</t>
  </si>
  <si>
    <t xml:space="preserve">        Обеспечение эксплуатационно-технического обслуживания муниципальных учреждений и объектов</t>
  </si>
  <si>
    <t>0950124860</t>
  </si>
  <si>
    <t xml:space="preserve">        Обеспечение деятельности МКУ "Центр МТО города Кировска"</t>
  </si>
  <si>
    <t>0950113060</t>
  </si>
  <si>
    <t>0940127360</t>
  </si>
  <si>
    <t xml:space="preserve">        Обеспечение деятельности МКУ "Информационно-аналитический центр"</t>
  </si>
  <si>
    <t>0940113060</t>
  </si>
  <si>
    <t>0930124800</t>
  </si>
  <si>
    <t xml:space="preserve">        Обеспечение деятельности МКУ "МФЦ г. Кировска"</t>
  </si>
  <si>
    <t>0930113060</t>
  </si>
  <si>
    <t>0920124850</t>
  </si>
  <si>
    <t xml:space="preserve">        Обеспечение деятельности МКУ  "Центр учета г. Кировска"</t>
  </si>
  <si>
    <t>0920113060</t>
  </si>
  <si>
    <t>0910227910</t>
  </si>
  <si>
    <t xml:space="preserve">        Прочие расходы и услуги муниципального образования город Кировск с подведомственной территорией</t>
  </si>
  <si>
    <t>0910175630</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</si>
  <si>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</si>
  <si>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0910175560</t>
  </si>
  <si>
    <t xml:space="preserve">        Субвенция на реализацию Закона Мурманской области "О комиссиях по делам несовершеннолетних и защите их прав в Мурманской области"</t>
  </si>
  <si>
    <t>0910175550</t>
  </si>
  <si>
    <t xml:space="preserve">        Субвенция на реализацию Закона Мурманской области "Об административных комиссиях"</t>
  </si>
  <si>
    <t>0910175540</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</si>
  <si>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</si>
  <si>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0910175530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</si>
  <si>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</si>
  <si>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0910175520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</si>
  <si>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</si>
  <si>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0910175330</t>
  </si>
  <si>
    <t>0910175210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</si>
  <si>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</si>
  <si>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9200090010</t>
  </si>
  <si>
    <t>0111</t>
  </si>
  <si>
    <t xml:space="preserve">        Резервный фонд администрации муниципального округа город Кировск с подведомственной территорией Мурманской области</t>
  </si>
  <si>
    <t xml:space="preserve">      Резервные фонды</t>
  </si>
  <si>
    <t>9200090500</t>
  </si>
  <si>
    <t>0107</t>
  </si>
  <si>
    <t xml:space="preserve">        Проведение выборов в представительные органы муниципального округа город Кировск с подведомственной территорией Мурманской области</t>
  </si>
  <si>
    <t xml:space="preserve">      Обеспечение проведения выборов и референдумов</t>
  </si>
  <si>
    <t>0910151200</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</si>
  <si>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</si>
  <si>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</si>
  <si>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</si>
  <si>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0910208400</t>
  </si>
  <si>
    <t>0104</t>
  </si>
  <si>
    <t xml:space="preserve">        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t>
  </si>
  <si>
    <t>0910208210</t>
  </si>
  <si>
    <t xml:space="preserve">        Расходы на единовременное поощрение за многолетнюю безупречную муниципальную службу, выплачиваемое муниципальным служащим</t>
  </si>
  <si>
    <t>0910155490</t>
  </si>
  <si>
    <t xml:space="preserve">        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</si>
  <si>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0910113060</t>
  </si>
  <si>
    <t>0910106030</t>
  </si>
  <si>
    <t>0910106010</t>
  </si>
  <si>
    <t>0910104030</t>
  </si>
  <si>
    <t xml:space="preserve">        Расходы на обеспечение функций главы администрации города Кировска с подведомственной территорией</t>
  </si>
  <si>
    <t>0910104010</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</si>
  <si>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</si>
  <si>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</si>
  <si>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    Администрация муниципального округа город Кировск с подведомственной территорией Мурманской области</t>
  </si>
  <si>
    <t>9100090100</t>
  </si>
  <si>
    <t>001</t>
  </si>
  <si>
    <t>91000S0570</t>
  </si>
  <si>
    <t>0410</t>
  </si>
  <si>
    <t xml:space="preserve">        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</si>
  <si>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</si>
  <si>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</si>
  <si>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</si>
  <si>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9100013060</t>
  </si>
  <si>
    <t>0103</t>
  </si>
  <si>
    <t>9100006030</t>
  </si>
  <si>
    <t>9100006010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</si>
  <si>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</si>
  <si>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</si>
  <si>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</si>
  <si>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 xml:space="preserve">        Расходы на обеспечение функций главы муниципального округа город Кировск с подведомственной территорией Мурманской области</t>
  </si>
  <si>
    <t>9100001010</t>
  </si>
  <si>
    <t xml:space="preserve">        Расходы на выплаты по оплате труда главы муниципального округа город Кировск с подведомственной территорией Мурманской области</t>
  </si>
  <si>
    <t xml:space="preserve">      Функционирование высшего должностного лица субъекта Российской Федерации и муниципального образования</t>
  </si>
  <si>
    <t xml:space="preserve">    Совет депутатов муниципального округа город Кировск с подведомственной территорией Мурманской области</t>
  </si>
  <si>
    <t>Исполнено</t>
  </si>
  <si>
    <t>Утверждено Сводной бюджетной росписью</t>
  </si>
  <si>
    <t>Утверждено Решением о бюджете</t>
  </si>
  <si>
    <t>Код вида расхода</t>
  </si>
  <si>
    <t>Код целевой статьи</t>
  </si>
  <si>
    <t>Код раздела, подраздела</t>
  </si>
  <si>
    <t>Код главного распорядителя</t>
  </si>
  <si>
    <t>Показатели расходов местного бюджета по ведомственной структуре расходов бюджета за 2022 год</t>
  </si>
  <si>
    <t>Приложение № 3</t>
  </si>
  <si>
    <t xml:space="preserve">        Обслуживание муниципального долга</t>
  </si>
  <si>
    <t xml:space="preserve">      Процентные платежи по муниципальному долгу по бюджетному кредиту</t>
  </si>
  <si>
    <t xml:space="preserve">        Уплата иных платежей</t>
  </si>
  <si>
    <t xml:space="preserve">      Процентные платежи по муниципальному долгу по коммерческому кредиту</t>
  </si>
  <si>
    <t xml:space="preserve">    Обслуживание государственного (муниципального) внутреннего долга</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</si>
  <si>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</si>
  <si>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t>
  </si>
  <si>
    <t xml:space="preserve">    Периодическая печать и издательства</t>
  </si>
  <si>
    <t xml:space="preserve">        Закупка товаров, работ, услуг в целях капитального ремонта государственного (муниципального) имущества</t>
  </si>
  <si>
    <t xml:space="preserve">      Софинансирование расходов на капитальный ремонт объектов, находящихся в муниципальной собственности</t>
  </si>
  <si>
    <t xml:space="preserve">      Субсидия на софинансирование капитальных ремонтов объектов, находящихся в муниципальной собственности</t>
  </si>
  <si>
    <t xml:space="preserve">    Другие вопросы в области физической культуры и спорта</t>
  </si>
  <si>
    <t xml:space="preserve">        Субсидии автономным учреждениям на иные цели</t>
  </si>
  <si>
    <t xml:space="preserve">      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</si>
  <si>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 xml:space="preserve">      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</si>
  <si>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</si>
  <si>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Спорт высших достижений</t>
  </si>
  <si>
    <t xml:space="preserve">      Софинансирование за счет местного бюджета расходов на открытие спортивных пространств для молодежи</t>
  </si>
  <si>
    <t xml:space="preserve">      Грант в форме иного межбюджетного трансферта в целях содействия достижению и (или) поощрения достижения наилучших значений показателей деятельности органов местного самоуправления</t>
  </si>
  <si>
    <t xml:space="preserve">      Субсидия бюджетам муниципальных образований на открытие спортивных пространств для молодежи</t>
  </si>
  <si>
    <t xml:space="preserve">    Массовый спорт</t>
  </si>
  <si>
    <t xml:space="preserve">        Прочая закупка товаров, работ и услуг</t>
  </si>
  <si>
    <t xml:space="preserve">      Проведение мероприятий по энергосбережению в бюджетных учреждениях</t>
  </si>
  <si>
    <t xml:space="preserve">      Предоставление услуг в сфере физической культуры и спорта</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</si>
  <si>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</si>
  <si>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Предоставление услуг спортивных объектов  МАУ СОК "Горняк"</t>
  </si>
  <si>
    <t xml:space="preserve">      Организация и проведение городских спортивных и физкультурных мероприятий</t>
  </si>
  <si>
    <t xml:space="preserve">      Выявление и поддержка спортивных талантов среди детей и молодежи (расходы на участие в выездных спортивных мероприятиях)</t>
  </si>
  <si>
    <t xml:space="preserve">      Модернизация и реконструкция учреждений физической культуры и спорта города Кировска</t>
  </si>
  <si>
    <t xml:space="preserve">      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резервного фонда Правительства Мурманской области)</t>
  </si>
  <si>
    <t xml:space="preserve">      Повышение уровня антитеррористической защищенности мест и объектов с массовым пребыванием людей</t>
  </si>
  <si>
    <t xml:space="preserve">        Субсидии (гранты в форме субсидий), не подлежащие казначейскому сопровождению</t>
  </si>
  <si>
    <t xml:space="preserve">      Субсидии на конкурсной основе некоммерческим организациям, не являющимся казенными учреждениями, осуществляющим деятельность в области физической культуры и спорта</t>
  </si>
  <si>
    <t xml:space="preserve">    Физическая культура</t>
  </si>
  <si>
    <t xml:space="preserve">        Бюджетные инвестиции в объекты капитального строительства государственной (муниципальной) собственности</t>
  </si>
  <si>
    <t xml:space="preserve">      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t>
  </si>
  <si>
    <t xml:space="preserve">      Субсидия муниципальным образованиям на обеспечение условий доступности входных групп многоквартирных домов с учетом потребностей инвалидов</t>
  </si>
  <si>
    <t xml:space="preserve">      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</si>
  <si>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 xml:space="preserve">      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</si>
  <si>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 xml:space="preserve">        Пособия, компенсации, меры социальной поддержки по публичным нормативным обязательствам</t>
  </si>
  <si>
    <t xml:space="preserve">      Ежегодная единовременная выплата медицинским работникам ГОБУЗ "Апатитско-Кировская ЦГБ"</t>
  </si>
  <si>
    <t xml:space="preserve">        Пособия, компенсации и иные социальные выплаты гражданам, кроме публичных нормативных обязательств</t>
  </si>
  <si>
    <t xml:space="preserve">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t>
  </si>
  <si>
    <t xml:space="preserve">      Возмещение расходов по проезду в государственные областные медицинские организации Мурманской области</t>
  </si>
  <si>
    <t xml:space="preserve">      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t>
  </si>
  <si>
    <t xml:space="preserve">      Субсидия некоммерческим организациям социальной направленности на возмещение части затрат, связанных с осуществлением ими уставной деятельности</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</si>
  <si>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</si>
  <si>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Другие вопросы в области социальной политики</t>
  </si>
  <si>
    <t xml:space="preserve">        Бюджетные инвестиции на приобретение объектов недвижимого имущества в государственную (муниципальную) собственность</t>
  </si>
  <si>
    <t xml:space="preserve">      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</si>
  <si>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Приобретение товаров, работ, услуг в пользу граждан в целях их социального обеспечения</t>
  </si>
  <si>
    <t xml:space="preserve">      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</si>
  <si>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</si>
  <si>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</si>
  <si>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</si>
  <si>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</si>
  <si>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</si>
  <si>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Проведение однократного ремонта жилых помещений, расположенных в муниципальном образовании, закрепленных за детьми-сиротами.</t>
  </si>
  <si>
    <t xml:space="preserve">      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 из числа детей-сирот и детей, оставшихся без попечения родителей</t>
  </si>
  <si>
    <t xml:space="preserve">    Охрана семьи и детства</t>
  </si>
  <si>
    <t xml:space="preserve">        Субсидии гражданам на приобретение жилья</t>
  </si>
  <si>
    <t xml:space="preserve">      Реализация мероприятий по обеспечению жильем молодых семей</t>
  </si>
  <si>
    <t xml:space="preserve">      Дополнительная социальная выплата многодетным молодым семьям и молодым семьям в случае рождения (усыновления) ребенка</t>
  </si>
  <si>
    <t xml:space="preserve">      Ежемесячная денежная выплата гражданам, удостоенным звания "Почётный гражданин города Кировска"</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</si>
  <si>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</si>
  <si>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Фонд оплаты труда учреждений</t>
  </si>
  <si>
    <t xml:space="preserve">      Субвенция на возмещение расходов по гарантированному перечню услуг по погребению</t>
  </si>
  <si>
    <t xml:space="preserve">      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</si>
  <si>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Проведение ремонта квартир ветеранов Великой Отечественной войны, расположенных в муниципальном образовании, за счет благотворительных пожертвований от АО "Апатит"</t>
  </si>
  <si>
    <t xml:space="preserve">      Проведение ремонта квартир ветеранов Великой Отечественной войны, расположенных в муниципальном образовании</t>
  </si>
  <si>
    <t xml:space="preserve">    Социальное обеспечение населения</t>
  </si>
  <si>
    <t xml:space="preserve">        Иные пенсии, социальные доплаты к пенсиям</t>
  </si>
  <si>
    <t xml:space="preserve">      Доплаты к пенсиям муниципальных служащих</t>
  </si>
  <si>
    <t xml:space="preserve">    Пенсионное обеспечение</t>
  </si>
  <si>
    <t xml:space="preserve">      Создание виртуальных концертных залов</t>
  </si>
  <si>
    <t xml:space="preserve">        Субсидии бюджетным учреждениям на иные цели</t>
  </si>
  <si>
    <t xml:space="preserve">      Государственная поддержка отрасли культуры</t>
  </si>
  <si>
    <t xml:space="preserve">      Субсидия на софинансирование капитальных вложений в объекты муниципальной собственности</t>
  </si>
  <si>
    <t xml:space="preserve">      Оказание услуг по холодному водоснабжению и водоотведению конного клуба "Ласточка"</t>
  </si>
  <si>
    <t xml:space="preserve">      Разработка проектно-сметной документации на устройство парковки, благоустройство территории в рамках объекта "Строительство экопарка на базе конного клуба "Ласточка" за счет благотворительных пожертвований от АО "Апатит"</t>
  </si>
  <si>
    <t xml:space="preserve">      Поставка и монтаж блочно-модульного административного здания на территории конного клуба "Ласточка"</t>
  </si>
  <si>
    <t xml:space="preserve">      Модернизация конного клуба "Ласточка"</t>
  </si>
  <si>
    <t xml:space="preserve">      Софинансирование за счет местного бюджета расходов на осуществление капитальных вложений в объекты муниципальной собственности</t>
  </si>
  <si>
    <t xml:space="preserve">      Организация, проведение городских культурно-массовых мероприятий (в муниципальных библиотеках)</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</si>
  <si>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</si>
  <si>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</si>
  <si>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 xml:space="preserve">      Софинансирование за счет местного бюджета расходов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</si>
  <si>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</si>
  <si>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 xml:space="preserve">      Модернизация и укрепление материально-технической базы муниципальных учреждений и иные аналогичные расходы (в муниципальном музее)</t>
  </si>
  <si>
    <t xml:space="preserve">      Организация, проведение городских культурно-массовых мероприятий (в муниципальном музее)</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</si>
  <si>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муниципальном музее)</t>
  </si>
  <si>
    <t xml:space="preserve">      Обеспечение деятельности МБУК "Историко-краеведческий музей  с мемориалом  С.М. Кирова и выставочным залом"</t>
  </si>
  <si>
    <t xml:space="preserve">      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t>
  </si>
  <si>
    <t xml:space="preserve">      Обеспечение развития и укрепления материально-технической базы домов культуры в населенных пунктах с числом жителей до 50 тысяч человек</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</si>
  <si>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</si>
  <si>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Модернизация и укрепление материально-технической базы муниципальных учреждений и иные аналогичные расходы (в учреждениях клубного типа)</t>
  </si>
  <si>
    <t xml:space="preserve">      Организация, проведение городских культурно-массовых мероприятий (в учреждениях клубного типа)</t>
  </si>
  <si>
    <t xml:space="preserve">      Организация выездных мероприятий (в учреждениях клубного типа)</t>
  </si>
  <si>
    <t xml:space="preserve">      Обеспечение развития творческого потенциала и организация досуга населения на базе муниципальных автономных учреждений культуры</t>
  </si>
  <si>
    <t xml:space="preserve">      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t>
  </si>
  <si>
    <t xml:space="preserve">    Культура</t>
  </si>
  <si>
    <t xml:space="preserve">      Реализация молодежных инициатив и проектов</t>
  </si>
  <si>
    <t xml:space="preserve">      Оказание муниципальной услуги по предоставлению питания обучающимся</t>
  </si>
  <si>
    <t xml:space="preserve">      Обеспечение участия кировских школьников в мероприятиях регионального и всероссийского уровня</t>
  </si>
  <si>
    <t xml:space="preserve">      Софинансирование за счет местного бюджета расходов на реализацию мероприятий по замене окон в муниципальных общеобразовательных организациях</t>
  </si>
  <si>
    <t xml:space="preserve">      Софинансирование за счет местного бюджета расходов на обеспечение комплексной безопасности муниципальных образовательных организаций</t>
  </si>
  <si>
    <t xml:space="preserve">      Cубсидии на реализацию мероприятий по замене окон в муниципальных общеобразовательных организациях</t>
  </si>
  <si>
    <t xml:space="preserve">      Субсидии на обеспечение комплексной безопасности муниципальных образовательных организаций</t>
  </si>
  <si>
    <t xml:space="preserve">    Другие вопросы в области образования</t>
  </si>
  <si>
    <t xml:space="preserve">      Софинансирование за счет местного бюджета расходов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</si>
  <si>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</si>
  <si>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 xml:space="preserve">      Софинансирование за счет местного бюджета расходов на организацию отдыха детей Мурманской области в муниципальных образовательных учреждениях</t>
  </si>
  <si>
    <t xml:space="preserve">      Субсидия на организацию отдыха детей Мурманской области в муниципальных образовательных организациях</t>
  </si>
  <si>
    <t xml:space="preserve">      Организация летнего отдыха детей за пределами Мурманской области</t>
  </si>
  <si>
    <t xml:space="preserve">      Организация занятости обучающихся (занятость детей только по договорам)</t>
  </si>
  <si>
    <t xml:space="preserve">    Молодежная политика</t>
  </si>
  <si>
    <t xml:space="preserve">      Расходы на участие коллективов в фестивалях, конкурсах, выставках различного уровня (в учреждениях дополнительного образования в области культуры и искусства)</t>
  </si>
  <si>
    <t xml:space="preserve">      Предоставление  дополнительного образования детям в сфере культуры и искусства</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</si>
  <si>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</si>
  <si>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Оказание муниципальной услуги по предоставлению дополнительного образования в сфере общего образования</t>
  </si>
  <si>
    <t xml:space="preserve">      Развитие деятельности общественных объединений "ЮНАРМИЯ", "Российское движение школьников"</t>
  </si>
  <si>
    <t xml:space="preserve">      Обеспечение эффективных мер, организация мероприятий по вопросам профилактики наркомании, токсикомании, алкоголизма, ВИЧ/СПИДА, правонарушений</t>
  </si>
  <si>
    <t xml:space="preserve">      Развитие детского туризма, в т.ч. международного</t>
  </si>
  <si>
    <t xml:space="preserve">      Обеспечение персонифицированного финансирования дополнительного образования детей</t>
  </si>
  <si>
    <t xml:space="preserve">      Мероприятия, направленные на самореализацию, самоопределение и выявление талантливых детей</t>
  </si>
  <si>
    <t xml:space="preserve">      Обновление оборудования, приобретение технических и компьютерных средств обучения</t>
  </si>
  <si>
    <t xml:space="preserve">      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t>
  </si>
  <si>
    <t xml:space="preserve">    Дополнительное образование детей</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</si>
  <si>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</si>
  <si>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 xml:space="preserve">      Софинансирование за счет местного бюджета расходов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</si>
  <si>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</si>
  <si>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Субвенция на обеспечение бесплатным питанием отдельных категорий обучающихся</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</si>
  <si>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</si>
  <si>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</si>
  <si>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</si>
  <si>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</si>
  <si>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 xml:space="preserve">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</si>
  <si>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Оказание муниципальной услуги по предоставлению общедоступного и бесплатного начального общего, основного общего, среднего общего образования по основным общеобразовательным программам</t>
  </si>
  <si>
    <t xml:space="preserve">      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</si>
  <si>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 xml:space="preserve">        Премии и гранты</t>
  </si>
  <si>
    <t xml:space="preserve">      Поддержка одаренных детей, добившихся значительных результатов</t>
  </si>
  <si>
    <t xml:space="preserve">      Организация и проведение муниципальных профессиональных конкурсов, чествование педагогов в профессиональный праздник</t>
  </si>
  <si>
    <t xml:space="preserve">      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"Arctic schools"</t>
  </si>
  <si>
    <t xml:space="preserve">      Создание Центра цифрового образования "IT-куб" в городе Кировске</t>
  </si>
  <si>
    <t xml:space="preserve">      Модернизация и укрепление материально-технической базы муниципальных учреждений и иные аналогичные расходы (в общеобразовательных учреждениях)</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</si>
  <si>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</si>
  <si>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 xml:space="preserve">      Обеспечение бесплатным питанием (обедами) обучающихся кадетских классов</t>
  </si>
  <si>
    <t xml:space="preserve">      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</si>
  <si>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</si>
  <si>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</si>
  <si>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Общее образование</t>
  </si>
  <si>
    <t xml:space="preserve">      Оказание муниципальной услуги по предоставлению дошкольного образования и воспитания</t>
  </si>
  <si>
    <t xml:space="preserve">      Обеспечение деятельности территориального психолого-медико-педагогической комиссии города Кировска</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</si>
  <si>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</si>
  <si>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 xml:space="preserve">    Дошкольное образование</t>
  </si>
  <si>
    <t xml:space="preserve">        Уплата налога на имущество организаций и земельного налога</t>
  </si>
  <si>
    <t xml:space="preserve">        Исполнение судебных актов Российской Федерации и мировых соглашений по возмещению причиненного вреда</t>
  </si>
  <si>
    <t xml:space="preserve">        Закупка энергетических ресурсов</t>
  </si>
  <si>
    <t xml:space="preserve">        Иные выплаты персоналу учреждений, за исключением фонда оплаты труда</t>
  </si>
  <si>
    <t xml:space="preserve">      Обеспечение деятельности МКУ "УКГХ"</t>
  </si>
  <si>
    <t xml:space="preserve">    Другие вопросы в области жилищно-коммунального хозяйства</t>
  </si>
  <si>
    <t xml:space="preserve">      Приобретение материальных запасов и материальных ценностей для улучшения внешнего облика территории города</t>
  </si>
  <si>
    <t xml:space="preserve">        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</si>
  <si>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      Содержание объектов внешнего благоустройства</t>
  </si>
  <si>
    <t xml:space="preserve">      Софинансирование за счет местного бюджета расходов на осуществление работ по сохранению памятников Великой Отечественной войны</t>
  </si>
  <si>
    <t xml:space="preserve">      Субсидии бюджетам муниципальных образований на осуществление работ по сохранению памятников Великой Отечественной войны</t>
  </si>
  <si>
    <t xml:space="preserve">      Призовой фонд при проведении конкурса "Цветочный город"</t>
  </si>
  <si>
    <t xml:space="preserve">      Ремонт и дооборудование объектов внешнего благоустройства</t>
  </si>
  <si>
    <t xml:space="preserve">      Благоустройство объектов внешнего благоустройства</t>
  </si>
  <si>
    <t xml:space="preserve">      Разработка схемы озеленения муниципального округа город Кировск с подведомственной территорией</t>
  </si>
  <si>
    <t xml:space="preserve">      Озеленение объектов внешнего благоустройства, уличной дорожной сети</t>
  </si>
  <si>
    <t xml:space="preserve">      Иной межбюджетный трансферт из областного бюджета на предоставление грантов бюджетам муниципальных образований Мурманской области на финансирование проектов модернизации городского освещения</t>
  </si>
  <si>
    <t xml:space="preserve">      Хранение праздничного инвентаря</t>
  </si>
  <si>
    <t xml:space="preserve">      Организация праздничных мероприятий</t>
  </si>
  <si>
    <t xml:space="preserve">      Ремонт  праздничного инвентаря</t>
  </si>
  <si>
    <t xml:space="preserve">      Выполнение  работ по художественному оформлению города</t>
  </si>
  <si>
    <t xml:space="preserve">      Приобретение праздничного инвентаря</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</si>
  <si>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</si>
  <si>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</si>
  <si>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 xml:space="preserve">      Приобретение дорожных знаков, искусственных дорожных неровностей, светоотражающих элементов для обеспечения безопасности дорожного движения</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</si>
  <si>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</si>
  <si>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      Субсидия на финансовое обеспечение (возмещение) затрат по эксплуатации и техническому обслуживанию объектов уличного наружного освещения, находящихся в собственности муниципального округа город Кировск Мурманской области, переданных в хозяйственное ведение муниципальному унитарному предприятию города Кировска "Кировская городская электрическая сеть"</t>
  </si>
  <si>
    <t xml:space="preserve">      Техническое обслуживание светофорных объектов</t>
  </si>
  <si>
    <t xml:space="preserve">      Техническое обслуживание информационных табло</t>
  </si>
  <si>
    <t xml:space="preserve">      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</si>
  <si>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 xml:space="preserve">      Приобретение энергосберегающих светильников для замены на объектах уличного наружного освещения</t>
  </si>
  <si>
    <t xml:space="preserve">      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</si>
  <si>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 xml:space="preserve">      Оценка, эвакуация, хранение и утилизация брошенного и разукомплектованного транспорта</t>
  </si>
  <si>
    <t xml:space="preserve">      Разработка проектно-сметной документации на строительство моста через русло реки Белой на 13 км за счет благотворительных пожертвований от АО "Апатит"</t>
  </si>
  <si>
    <t xml:space="preserve">      Вывоз твердых коммунальных отходов с территории кладбищ</t>
  </si>
  <si>
    <t xml:space="preserve">      Разработка проекта санитарно-защитной зоны объекта "Кладбище"</t>
  </si>
  <si>
    <t xml:space="preserve">      Содержание мест захоронения умерших (погибших), не имеющих супруга(и) и близких родственников</t>
  </si>
  <si>
    <t xml:space="preserve">      Текущий ремонт и содержание объектов захоронений в зимний и летний период</t>
  </si>
  <si>
    <t xml:space="preserve">      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</si>
  <si>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 xml:space="preserve">      Транспортировка в морг с мест обнаружения или происшествия тел умерших (погибших)</t>
  </si>
  <si>
    <t xml:space="preserve">      Ликвидация несанкционированных свалок</t>
  </si>
  <si>
    <t xml:space="preserve">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</si>
  <si>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 xml:space="preserve">      Создание комфортной городской среды в малых городах и исторических поселениях - участниках Всероссийского конкурса лучших проектов создания комфортной городской среды</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</si>
  <si>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</si>
  <si>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 xml:space="preserve">      Реализация программ формирования современной городской среды</t>
  </si>
  <si>
    <t xml:space="preserve">      Создание комфортной городской среды в малых городах и исторических поселениях-победителях Всероссийского конкурса лучших проектов создания комфортной городской среды</t>
  </si>
  <si>
    <t xml:space="preserve">      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t>
  </si>
  <si>
    <t xml:space="preserve">      благоустройство дворовых территорий</t>
  </si>
  <si>
    <t xml:space="preserve">    Благоустройство</t>
  </si>
  <si>
    <t xml:space="preserve">      Проведение инженерных изысканий, подготовка проектно-сметной документации для строительства инженерной и транспортной инфраструктуры территории индивидуального жилищного строительства н.п. Титан</t>
  </si>
  <si>
    <t xml:space="preserve">      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t>
  </si>
  <si>
    <t xml:space="preserve">      Субсидия на приобретение коммунальной техники для уборки территорий муниципальных образований Мурманской области</t>
  </si>
  <si>
    <t xml:space="preserve">      Софинансирование за счет местного бюджета расходов на осуществление капитальных вложений в объекты муниципальной собственности ( Предприятие питания, расположенное по адресу: Мурманская обл., МО г. Кировск с подведомственной территорией, городской склон Айкуайвенчорр Этап 1 Сети водоснабжения и водоотведения)</t>
  </si>
  <si>
    <t xml:space="preserve">      Оказание государственной поддержки моногородам Мурманской области</t>
  </si>
  <si>
    <t xml:space="preserve">      Оказание государственной поддержки моногородам Мурманской области (за счет средств некоммерческой организации "Фонд развития моногородов")</t>
  </si>
  <si>
    <t xml:space="preserve">    Коммунальное хозяйство</t>
  </si>
  <si>
    <t xml:space="preserve">      Проведение дезинфекции помещений общего пользования в многоквартирных домах</t>
  </si>
  <si>
    <t xml:space="preserve">      Составление Проекта организации и выполнение работ по сносу многоквартирных домов</t>
  </si>
  <si>
    <t xml:space="preserve">      Текущий ремонт и оборудование пустующих муниципальных жилых помещений</t>
  </si>
  <si>
    <t xml:space="preserve">      Оплата взносов в фонд капитального ремонта многоквартирных домов (жилые помещения)</t>
  </si>
  <si>
    <t xml:space="preserve">      Текущий ремонт и оборудование пустующих жилых помещений для дальнейшего предоставления в социальный найм нуждающимся гражданам</t>
  </si>
  <si>
    <t xml:space="preserve">      Содержание муниципальных жилых зданий и помещений</t>
  </si>
  <si>
    <t xml:space="preserve">    Жилищное хозяйство</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</si>
  <si>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</si>
  <si>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Финансовое обеспечение текущей деятельности МКУ "Центр развития туризма и бизнеса г. Кировска"</t>
  </si>
  <si>
    <t xml:space="preserve">      Субсидии некоммерческим организациям, оказывающим услуги по поддержке и развитию субъектов малого и среднего предпринимательства</t>
  </si>
  <si>
    <t xml:space="preserve">      Софинансирование за счет местного бюджета расходов на реализацию мероприятий муниципальных программ развития малого и среднего предпринимательства</t>
  </si>
  <si>
    <t xml:space="preserve">      Субсидия на реализацию мероприятий муниципальных программ развития малого и среднего предпринимательства</t>
  </si>
  <si>
    <t xml:space="preserve">      Организация семинаров, круглых столов и других деловых мероприятий для субъектов малого и среднего предпринимательства</t>
  </si>
  <si>
    <t xml:space="preserve">      Приобретение и установка снегогенерирующего оборудования за счет благотворительных пожертвований от АО "Апатит"</t>
  </si>
  <si>
    <t xml:space="preserve">      Приобретение и установка снегогенерирующего оборудования за счет средств местного бюджета</t>
  </si>
  <si>
    <t xml:space="preserve">      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г.Айкуайвенчорр</t>
  </si>
  <si>
    <t xml:space="preserve">    Другие вопросы в области национальной экономики</t>
  </si>
  <si>
    <t xml:space="preserve">      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</si>
  <si>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</si>
  <si>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</si>
  <si>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 xml:space="preserve">      Выполнение работ по нанесению дорожной разметки на улично-дорожной сети муниципального округа город Кировск с подведомственной территорией</t>
  </si>
  <si>
    <t xml:space="preserve">      Обеспечение транспортного обслуживания муниципальных учреждений и объектов</t>
  </si>
  <si>
    <t xml:space="preserve">      Приобретение снегоочистителя фрезерно-роторного (по договору лизинга)</t>
  </si>
  <si>
    <t xml:space="preserve">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</si>
  <si>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</si>
  <si>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Разработка предпроектной документации на строительство ливневой канализации, включая реконструкцию очистных сооружений и строительство стационарного снегоплавильного пункта за счет благотворительных пожертвований от АО "Апатит"</t>
  </si>
  <si>
    <t xml:space="preserve">      Ремонт автомобильных дорог общего пользования местного значения</t>
  </si>
  <si>
    <t xml:space="preserve">    Дорожное хозяйство (дорожные фонды)</t>
  </si>
  <si>
    <t xml:space="preserve">      Осуществление деятельности по отлову и содержанию животных без владельцев</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</si>
  <si>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</si>
  <si>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Сельское хозяйство и рыболовство</t>
  </si>
  <si>
    <t xml:space="preserve">      Расходы по договорам возмездного оказания консультационных услуг и анкетирования населения города Кировска</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</si>
  <si>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средств резервного фонда Правительства Мурманской области)</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</si>
  <si>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</si>
  <si>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 xml:space="preserve">    Общеэкономические вопросы</t>
  </si>
  <si>
    <t xml:space="preserve">    Другие вопросы в области национальной безопасности и правоохранительной деятельности</t>
  </si>
  <si>
    <t xml:space="preserve">        Уплата прочих налогов, сборов</t>
  </si>
  <si>
    <t xml:space="preserve">      Обеспечение деятельности службы лавинной безопасности и аварийно-спасательной службы</t>
  </si>
  <si>
    <t xml:space="preserve">      Обеспечение деятельности МКУ "Управление по делам ГОиЧС"</t>
  </si>
  <si>
    <t xml:space="preserve">      Приобретение материальных ценностей, предназначенных для обеспечения жизнедеятельности населения, размещенного в пунктах временного размещения</t>
  </si>
  <si>
    <t xml:space="preserve">        Специальные расходы</t>
  </si>
  <si>
    <t xml:space="preserve">      Проведения аварийно-восстановительных работ поврежденного участка кровли дома № 67 по улице Олимпийская в городе Кировске Мурманской области</t>
  </si>
  <si>
    <t xml:space="preserve">      Приобретение материальных ценностей для предотвращения чрезвычайных ситуаций</t>
  </si>
  <si>
    <t xml:space="preserve">      Проведение работ по предотвращению и ликвидации чрезвычайных ситуаций</t>
  </si>
  <si>
    <t xml:space="preserve">    Защита населения и территории от чрезвычайных ситуаций природного и техногенного характера, пожарная безопасность</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</si>
  <si>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</si>
  <si>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</si>
  <si>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Фонд оплаты труда государственных (муниципальных) органов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</si>
  <si>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</si>
  <si>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Органы юстиции</t>
  </si>
  <si>
    <t xml:space="preserve">        Резервные средства</t>
  </si>
  <si>
    <t xml:space="preserve">      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</si>
  <si>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Средства, зарезервированные на софинансирование расходов в рамках реализации областных региональных программ</t>
  </si>
  <si>
    <t xml:space="preserve">      Зарезервированные средства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</si>
  <si>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Расходы за счет средств резервного фонда администрации муниципального округа город Кировск с подведомственной территорией Мурманской области на обеспечение мероприятий, связанных с временным размещением и питанием лиц, вынужденно покинувших территорию Украины, Донецкой Народной Республики, Луганской Народной Республики и прибывших на территорию муниципального округа город Кировск Мурманской области</t>
  </si>
  <si>
    <t xml:space="preserve">      Актуализация схемы теплоснабжения муниципального округа город Кировск с подведомственной территорией</t>
  </si>
  <si>
    <t xml:space="preserve">      Проведение инженерных изысканий для формирования земельных участков, оформления права муниципальной собственности на строительство нового кладбища г.Кировска</t>
  </si>
  <si>
    <t xml:space="preserve">      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"Кировская горэлектросеть"</t>
  </si>
  <si>
    <t xml:space="preserve">      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</si>
  <si>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 xml:space="preserve">      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t>
  </si>
  <si>
    <t xml:space="preserve">      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t>
  </si>
  <si>
    <t xml:space="preserve">      Закупка товаров, работ, услуг в сфере информационно - коммуникационных технологий для обеспечения деятельности КУМС</t>
  </si>
  <si>
    <t xml:space="preserve">      Проведение ремонтных работ в нежилых зданиях и помещениях</t>
  </si>
  <si>
    <t xml:space="preserve">      Техническая инвентаризация бесхозяйных объектов, оценка стоимости дорог, объектов инженерной инфраструктуры</t>
  </si>
  <si>
    <t xml:space="preserve">      Уплата налогов, госпошлины, услуги нотариуса, страхование ОСАГО и иных обязательных платежей КУМС</t>
  </si>
  <si>
    <t xml:space="preserve">      Снос и утилизация списанных объектов имущества, входящих в состав муниципальной казны (нежилые)</t>
  </si>
  <si>
    <t xml:space="preserve">      Оплата взносов в фонд капитального ремонта многоквартирных домов (нежилые помещения)</t>
  </si>
  <si>
    <t xml:space="preserve">      Проведение работ по формированию земельных участков (проведение кадастровых, топографо-геодезических и картографических работ)</t>
  </si>
  <si>
    <t xml:space="preserve">      Содержание муниципальных нежилых зданий и помещений в надлежащем состоянии</t>
  </si>
  <si>
    <t xml:space="preserve">      Обеспечение охраны в муниципальных помещениях</t>
  </si>
  <si>
    <t xml:space="preserve">      Расходы за счет средств резервного фонда администрации муниципального округа город Кировск с подведомственной территорией Мурманской области на ликвидацию последствий чрезвычайных ситуаций, связанных с неблагоприятными метеорологическими условиями</t>
  </si>
  <si>
    <t xml:space="preserve">      Обеспечение эксплуатационно-технического обслуживания муниципальных учреждений и объектов (дорожный участок)</t>
  </si>
  <si>
    <t xml:space="preserve">      Обеспечение деятельности МКУ "Центр МТО города Кировска" (дорожный участок)</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</si>
  <si>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t>
  </si>
  <si>
    <t xml:space="preserve">      Обеспечение эксплуатационно-технического обслуживания муниципальных учреждений и объектов</t>
  </si>
  <si>
    <t xml:space="preserve">      Обеспечение деятельности МКУ "Центр МТО города Кировска"</t>
  </si>
  <si>
    <t xml:space="preserve">      Обеспечение деятельности МКУ "Информационно-аналитический центр"</t>
  </si>
  <si>
    <t xml:space="preserve">      Обеспечение деятельности МКУ "МФЦ г. Кировска"</t>
  </si>
  <si>
    <t xml:space="preserve">      Обеспечение деятельности МКУ  "Центр учета г. Кировска"</t>
  </si>
  <si>
    <t xml:space="preserve">      Прочие расходы и услуги муниципального образования город Кировск с подведомственной территорией</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</si>
  <si>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</si>
  <si>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 xml:space="preserve">      Субвенция на реализацию Закона Мурманской области "О комиссиях по делам несовершеннолетних и защите их прав в Мурманской области"</t>
  </si>
  <si>
    <t xml:space="preserve">      Субвенция на реализацию Закона Мурманской области "Об административных комиссиях"</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</si>
  <si>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</si>
  <si>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</si>
  <si>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</si>
  <si>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</si>
  <si>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Укрепление материально-технической базы открытого пространства для поддержки и развития молодежных инициатив "СОПКИ.Хибины" за счет благотворительных пожертвований от АО "Апатит"</t>
  </si>
  <si>
    <t xml:space="preserve">      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</si>
  <si>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 xml:space="preserve">    Другие общегосударственные вопросы</t>
  </si>
  <si>
    <t xml:space="preserve">      Резервный фонд администрации муниципального округа город Кировск с подведомственной территорией Мурманской области</t>
  </si>
  <si>
    <t xml:space="preserve">    Резервные фонды</t>
  </si>
  <si>
    <t xml:space="preserve">      Проведение выборов в представительные органы муниципального округа город Кировск с подведомственной территорией Мурманской области</t>
  </si>
  <si>
    <t xml:space="preserve">    Обеспечение проведения выборов и референдумов</t>
  </si>
  <si>
    <t xml:space="preserve">      Расходы на обеспечение функций работников органов местного самоуправления</t>
  </si>
  <si>
    <t xml:space="preserve">      Расходы на выплаты по оплате труда  работников органов местного самоуправления</t>
  </si>
  <si>
    <t xml:space="preserve">      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</si>
  <si>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 xml:space="preserve">    Обеспечение деятельности финансовых, налоговых и таможенных органов и органов финансового (финансово-бюджетного) надзора</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</si>
  <si>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</si>
  <si>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</si>
  <si>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 xml:space="preserve">      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t>
  </si>
  <si>
    <t xml:space="preserve">      Расходы на единовременное поощрение за многолетнюю безупречную муниципальную службу, выплачиваемое муниципальным служащим</t>
  </si>
  <si>
    <t xml:space="preserve">      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</si>
  <si>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 xml:space="preserve">      Расходы на обеспечение функций главы администрации города Кировска с подведомственной территорией</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</si>
  <si>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</si>
  <si>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</si>
  <si>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</si>
  <si>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Расходы на обеспечение функций главы муниципального округа город Кировск с подведомственной территорией Мурманской области</t>
  </si>
  <si>
    <t xml:space="preserve">      Расходы на выплаты по оплате труда главы муниципального округа город Кировск с подведомственной территорией Мурманской области</t>
  </si>
  <si>
    <t xml:space="preserve">    Функционирование высшего должностного лица субъекта Российской Федерации и муниципального образования</t>
  </si>
  <si>
    <t>Наименование</t>
  </si>
  <si>
    <t>Показатели расходов местного бюджета по разделам и подразделам классификации расходов бюджета за 2022 год</t>
  </si>
  <si>
    <t>Приложение № 4</t>
  </si>
  <si>
    <t xml:space="preserve">  Всего источников финансирования дефицита</t>
  </si>
  <si>
    <t xml:space="preserve"> 01 05 02 01 14 0000 610</t>
  </si>
  <si>
    <t xml:space="preserve">  Уменьшение прочих остатков денежных средств бюджетов муниципальных округов</t>
  </si>
  <si>
    <t xml:space="preserve"> 01 05 02 01 00 0000 610</t>
  </si>
  <si>
    <t xml:space="preserve">  Уменьшение прочих остатков денежных средств бюджетов</t>
  </si>
  <si>
    <t>01 05 02 00 00 0000 600</t>
  </si>
  <si>
    <t xml:space="preserve">  Уменьшение прочих остатков средств бюджетов</t>
  </si>
  <si>
    <t xml:space="preserve"> 01 05 00 00 00 0000 600</t>
  </si>
  <si>
    <t xml:space="preserve">  Уменьшение остатков средств бюджетов</t>
  </si>
  <si>
    <t xml:space="preserve"> 01 05 02 01 14 0000 510</t>
  </si>
  <si>
    <t xml:space="preserve">  Увеличение прочих остатков денежных средств бюджетов муниципальных округов</t>
  </si>
  <si>
    <t>01 05 02 01 00 0000 510</t>
  </si>
  <si>
    <t xml:space="preserve">  Увеличение прочих остатков денежных средств бюджетов</t>
  </si>
  <si>
    <t xml:space="preserve"> 01 05 02 00 00 0000 500</t>
  </si>
  <si>
    <t xml:space="preserve">  Увеличение прочих остатков средств бюджетов</t>
  </si>
  <si>
    <t>01 05 00 00 00 0000 500</t>
  </si>
  <si>
    <t xml:space="preserve">  Увеличение остатков средств бюджетов</t>
  </si>
  <si>
    <t>01 05 00 00 00 0000 000</t>
  </si>
  <si>
    <t xml:space="preserve">  Изменение остатков средств на счетах по учету средств бюджетов</t>
  </si>
  <si>
    <t xml:space="preserve"> 01 06 10 02 14 0000 550</t>
  </si>
  <si>
    <t xml:space="preserve">  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</si>
  <si>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 xml:space="preserve"> 01 06 10 02 00 0000 500</t>
  </si>
  <si>
    <t xml:space="preserve">  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</si>
  <si>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 xml:space="preserve"> 01 06 10 00 00 0000 000</t>
  </si>
  <si>
    <t xml:space="preserve">  Операции по управлению остатками средств на единых счетах бюджетов</t>
  </si>
  <si>
    <t xml:space="preserve"> 01 06 00 00 00 0000 000</t>
  </si>
  <si>
    <t xml:space="preserve">  Иные источники внутреннего финансирования дефицитов бюджетов</t>
  </si>
  <si>
    <t xml:space="preserve"> 01 03 01 00 14 2202 710</t>
  </si>
  <si>
    <t xml:space="preserve">  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</si>
  <si>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 xml:space="preserve"> 01 03 01 00 14 0000 710</t>
  </si>
  <si>
    <t xml:space="preserve">  Привлечение кредитов из других бюджетов бюджетной системы Российской Федерации бюджетами муниципальных округов в валюте Российской Федерации</t>
  </si>
  <si>
    <t xml:space="preserve"> 01 03 01 00 00 0000 700</t>
  </si>
  <si>
    <t xml:space="preserve">  Привлечение бюджетных кредитов из других бюджетов бюджетной системы Российской Федерации в валюте Российской Федерации</t>
  </si>
  <si>
    <t xml:space="preserve"> 01 03 01 00 00 0000 000</t>
  </si>
  <si>
    <t xml:space="preserve">  Бюджетные кредиты из других бюджетов бюджетной системы Российской Федерации в валюте Российской Федерации</t>
  </si>
  <si>
    <t xml:space="preserve"> 01 03 00 00 00 0000 000</t>
  </si>
  <si>
    <t xml:space="preserve">  Бюджетные кредиты из других бюджетов бюджетной системы Российской Федерации</t>
  </si>
  <si>
    <t xml:space="preserve"> 01 02 00 00 14 0000 810</t>
  </si>
  <si>
    <t xml:space="preserve">  Погашение муниципальными округами кредитов от кредитных организаций в валюте Российской Федерации</t>
  </si>
  <si>
    <t xml:space="preserve"> 01 02 00 00 00 0000 800</t>
  </si>
  <si>
    <t xml:space="preserve">  Погашение кредитов, предоставленных кредитными организациями в валюте Российской Федерации</t>
  </si>
  <si>
    <t xml:space="preserve"> 01 02 00 00 14 0000 710</t>
  </si>
  <si>
    <t xml:space="preserve">  Привлечение муниципальными округами кредитов от кредитных организаций в валюте Российской Федерации</t>
  </si>
  <si>
    <t xml:space="preserve"> 01 02 00 00 00 0000 700</t>
  </si>
  <si>
    <t xml:space="preserve">  Привлечение кредитов от кредитных организаций в валюте Российской Федерации</t>
  </si>
  <si>
    <t xml:space="preserve"> 01 02 00 00 00 0000 000</t>
  </si>
  <si>
    <t xml:space="preserve">  Кредиты кредитных организаций в валюте Российской Федерации</t>
  </si>
  <si>
    <t xml:space="preserve"> 00 00 00 00 00 0000 000</t>
  </si>
  <si>
    <t>Управление финансов администрации муниципального округа город Кировск с подведомственной территорией</t>
  </si>
  <si>
    <t xml:space="preserve"> 01 00 00 00 00 0000 000</t>
  </si>
  <si>
    <t xml:space="preserve">   Источники внутреннего финансирования бюджета</t>
  </si>
  <si>
    <t xml:space="preserve">   Источники финансирования дефицита бюджета</t>
  </si>
  <si>
    <t>Утверждено решением Совета депутатов</t>
  </si>
  <si>
    <t>Код  источника финансирования дефицита бюджета по бюджетной классификации</t>
  </si>
  <si>
    <t>Код администратора источника финансирования дефицита бюджета</t>
  </si>
  <si>
    <t>Наименование источника</t>
  </si>
  <si>
    <t xml:space="preserve">Показатели источников финансирования дефицита бюджета по кодам классификации источников финансирования дефицитов бюджетов за 2022 год </t>
  </si>
  <si>
    <t>Приложение № 5</t>
  </si>
  <si>
    <t>000 01 05 02 01 14 0000 610</t>
  </si>
  <si>
    <t>000  01 05 02 01 00 0000 610</t>
  </si>
  <si>
    <t>000 01 05 02 00 00 0000 600</t>
  </si>
  <si>
    <t>000 01 05 00 00 00 0000 600</t>
  </si>
  <si>
    <t>000 01 05 02 01 14 0000 510</t>
  </si>
  <si>
    <t>000 01 05 02 01 00 0000 510</t>
  </si>
  <si>
    <t>000 01 05 02 00 00 0000 500</t>
  </si>
  <si>
    <t>000 01 05 00 00 00 0000 500</t>
  </si>
  <si>
    <t>000 01 05 00 00 00 0000 000</t>
  </si>
  <si>
    <t>000 01 06 10 02 14 0000 550</t>
  </si>
  <si>
    <t>000 01 06 10 02 00 0000 500</t>
  </si>
  <si>
    <t>000 01 06 10 00 00 0000 000</t>
  </si>
  <si>
    <t>000 01 06 00 00 00 0000 000</t>
  </si>
  <si>
    <t>000 01 03 01 00 14 2202 710</t>
  </si>
  <si>
    <t>000 01 03 01 00 14 0000 710</t>
  </si>
  <si>
    <t>000 01 03 01 00 00 0000 700</t>
  </si>
  <si>
    <t>000 01 03 01 00 00 0000 000</t>
  </si>
  <si>
    <t>000 01 03 00 00 00 0000 000</t>
  </si>
  <si>
    <t>000 01 02 00 00 14 0000 810</t>
  </si>
  <si>
    <t>000 01 02 00 00 00 0000 800</t>
  </si>
  <si>
    <t xml:space="preserve"> 000 01 02 00 00 14 0000 710</t>
  </si>
  <si>
    <t>000 01 02 00 00 00 0000 700</t>
  </si>
  <si>
    <t xml:space="preserve"> 000 01 02 00 00 00 0000 000</t>
  </si>
  <si>
    <t xml:space="preserve"> 000 01 00 00 00 00 0000 000</t>
  </si>
  <si>
    <t xml:space="preserve">Показатели источников финансирования дефицита бюджета по кодам групп, подгрупп, статей, видов источников финансирования дефицитов бюджетов, относящихся к источникам финансирования дефицитов бюджетов, за 2022 год </t>
  </si>
  <si>
    <t>Приложение № 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</si>
</sst>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sz val="10"/>
      <color rgb="FF000000"/>
      <name val="Times New Roman"/>
      <family val="1"/>
      <charset val="204"/>
    </font>
    <font>
      <b/>
      <sz val="12"/>
      <color rgb="FF000000"/>
      <name val="Times New Roman"/>
      <family val="1"/>
      <charset val="204"/>
    </font>
    <font>
      <sz val="12"/>
      <color rgb="FF000000"/>
      <name val="Times New Roman"/>
      <family val="1"/>
      <charset val="204"/>
    </font>
    <font>
      <sz val="12"/>
      <name val="Times New Roman"/>
      <family val="1"/>
      <charset val="204"/>
    </font>
    <font>
      <b/>
      <sz val="12"/>
      <name val="Times New Roman"/>
      <family val="1"/>
      <charset val="204"/>
    </font>
    <font>
      <sz val="10"/>
      <name val="Arial Cyr"/>
    </font>
    <font>
      <sz val="12"/>
      <color rgb="FF000000"/>
      <name val="Arial Cyr"/>
    </font>
    <font>
      <sz val="10"/>
      <color rgb="FF000000"/>
      <name val="Arial Cyr"/>
      <charset val="204"/>
    </font>
    <font>
      <b/>
      <sz val="14"/>
      <color rgb="FF000000"/>
      <name val="Arial"/>
      <family val="2"/>
      <charset val="204"/>
    </font>
    <font>
      <sz val="11"/>
      <name val="Arial"/>
      <family val="2"/>
      <charset val="204"/>
    </font>
    <font>
      <sz val="10"/>
      <color rgb="FF000000"/>
      <name val="Arial"/>
      <family val="2"/>
      <charset val="204"/>
    </font>
    <font>
      <b/>
      <sz val="12"/>
      <color rgb="FF000000"/>
      <name val="Arial"/>
      <family val="2"/>
      <charset val="204"/>
    </font>
    <font>
      <b/>
      <sz val="11"/>
      <name val="Times New Roman"/>
      <family val="1"/>
      <charset val="204"/>
    </font>
    <font>
      <sz val="11"/>
      <color rgb="FF000000"/>
      <name val="Calibri"/>
      <family val="2"/>
      <charset val="204"/>
      <scheme val="minor"/>
    </font>
    <font>
      <sz val="8"/>
      <color rgb="FF000000"/>
      <name val="Arial Cyr"/>
    </font>
    <font>
      <b/>
      <sz val="11"/>
      <color rgb="FF000000"/>
      <name val="Arial Cyr"/>
    </font>
  </fonts>
  <fills count="10">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rgb="FFFFFFCC"/>
      </patternFill>
    </fill>
    <fill>
      <patternFill patternType="solid">
        <fgColor theme="0"/>
        <bgColor indexed="64"/>
      </patternFill>
    </fill>
    <fill>
      <patternFill patternType="solid">
        <fgColor theme="6" tint="0.79998168889431442"/>
        <bgColor indexed="64"/>
      </patternFill>
    </fill>
    <fill>
      <patternFill patternType="solid">
        <fgColor indexed="65"/>
        <bgColor indexed="64"/>
      </patternFill>
    </fill>
    <fill>
      <patternFill patternType="solid">
        <fgColor rgb="FFFFFFFF"/>
      </patternFill>
    </fill>
  </fills>
  <borders count="2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bottom style="thin">
        <color indexed="64"/>
      </bottom>
      <diagonal/>
    </border>
    <border>
      <left style="medium">
        <color rgb="FF000000"/>
      </left>
      <right style="thin">
        <color rgb="FF000000"/>
      </right>
      <top style="thin">
        <color rgb="FF000000"/>
      </top>
      <bottom/>
      <diagonal/>
    </border>
    <border>
      <left style="medium">
        <color rgb="FF000000"/>
      </left>
      <right/>
      <top/>
      <bottom/>
      <diagonal/>
    </border>
    <border>
      <left style="medium">
        <color rgb="FF000000"/>
      </left>
      <right style="thin">
        <color rgb="FF000000"/>
      </right>
      <top/>
      <bottom/>
      <diagonal/>
    </border>
    <border>
      <left/>
      <right style="thin">
        <color rgb="FF000000"/>
      </right>
      <top/>
      <bottom/>
      <diagonal/>
    </border>
  </borders>
  <cellStyleXfs count="61">
    <xf numFmtId="0" fontId="0" fillId="0" borderId="0"/>
    <xf numFmtId="0" fontId="1" fillId="0" borderId="1">
      <alignment horizontal="left" wrapText="1"/>
    </xf>
    <xf numFmtId="0" fontId="1" fillId="0" borderId="1"/>
    <xf numFmtId="0" fontId="2" fillId="0" borderId="1">
      <alignment horizontal="center" wrapText="1"/>
    </xf>
    <xf numFmtId="0" fontId="2" fillId="0" borderId="1">
      <alignment horizontal="center"/>
    </xf>
    <xf numFmtId="0" fontId="1" fillId="0" borderId="1">
      <alignment horizontal="right"/>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3">
      <alignment horizontal="center" vertical="center" wrapText="1"/>
    </xf>
    <xf numFmtId="1" fontId="1" fillId="0" borderId="2">
      <alignment horizontal="center" vertical="top" shrinkToFit="1"/>
    </xf>
    <xf numFmtId="0" fontId="1" fillId="0" borderId="2">
      <alignment horizontal="left" vertical="top" wrapText="1"/>
    </xf>
    <xf numFmtId="0" fontId="1" fillId="0" borderId="2">
      <alignment horizontal="center" vertical="top" wrapText="1"/>
    </xf>
    <xf numFmtId="4" fontId="3" fillId="2" borderId="2">
      <alignment horizontal="right" vertical="top" shrinkToFit="1"/>
    </xf>
    <xf numFmtId="10" fontId="3" fillId="2" borderId="2">
      <alignment horizontal="center" vertical="top" shrinkToFit="1"/>
    </xf>
    <xf numFmtId="1" fontId="3" fillId="0" borderId="2">
      <alignment horizontal="left" vertical="top" shrinkToFit="1"/>
    </xf>
    <xf numFmtId="1" fontId="3" fillId="0" borderId="4">
      <alignment horizontal="left" vertical="top" shrinkToFit="1"/>
    </xf>
    <xf numFmtId="4" fontId="3" fillId="3" borderId="2">
      <alignment horizontal="right" vertical="top" shrinkToFit="1"/>
    </xf>
    <xf numFmtId="10" fontId="3" fillId="3" borderId="2">
      <alignment horizontal="center" vertical="top" shrinkToFit="1"/>
    </xf>
    <xf numFmtId="0" fontId="4" fillId="0" borderId="0"/>
    <xf numFmtId="0" fontId="4" fillId="0" borderId="0"/>
    <xf numFmtId="0" fontId="4" fillId="0" borderId="0"/>
    <xf numFmtId="0" fontId="1" fillId="0" borderId="1"/>
    <xf numFmtId="0" fontId="1" fillId="0" borderId="1"/>
    <xf numFmtId="0" fontId="1" fillId="4" borderId="1"/>
    <xf numFmtId="4" fontId="1" fillId="0" borderId="2">
      <alignment horizontal="right" vertical="top" shrinkToFit="1"/>
    </xf>
    <xf numFmtId="10" fontId="1" fillId="0" borderId="2">
      <alignment horizontal="center" vertical="top" shrinkToFit="1"/>
    </xf>
    <xf numFmtId="0" fontId="1" fillId="4" borderId="1">
      <alignment horizontal="left"/>
    </xf>
    <xf numFmtId="0" fontId="4" fillId="0" borderId="1"/>
    <xf numFmtId="0" fontId="4" fillId="0" borderId="1"/>
    <xf numFmtId="0" fontId="1" fillId="0" borderId="1">
      <alignment horizontal="left" wrapText="1"/>
    </xf>
    <xf numFmtId="4" fontId="3" fillId="5" borderId="2">
      <alignment horizontal="right" vertical="top" shrinkToFit="1"/>
    </xf>
    <xf numFmtId="0" fontId="3" fillId="0" borderId="2">
      <alignment horizontal="left"/>
    </xf>
    <xf numFmtId="4" fontId="3" fillId="2" borderId="2">
      <alignment horizontal="right" vertical="top" shrinkToFit="1"/>
    </xf>
    <xf numFmtId="1" fontId="1" fillId="0" borderId="2">
      <alignment horizontal="center" vertical="top" shrinkToFit="1"/>
    </xf>
    <xf numFmtId="0" fontId="3" fillId="0" borderId="2">
      <alignment vertical="top" wrapText="1"/>
    </xf>
    <xf numFmtId="0" fontId="1" fillId="0" borderId="1">
      <alignment horizontal="right"/>
    </xf>
    <xf numFmtId="0" fontId="1" fillId="0" borderId="1">
      <alignment wrapText="1"/>
    </xf>
    <xf numFmtId="0" fontId="4" fillId="0" borderId="1"/>
    <xf numFmtId="0" fontId="4" fillId="0" borderId="1"/>
    <xf numFmtId="0" fontId="2" fillId="0" borderId="1">
      <alignment horizontal="center"/>
    </xf>
    <xf numFmtId="0" fontId="2" fillId="0" borderId="1">
      <alignment horizontal="center"/>
    </xf>
    <xf numFmtId="0" fontId="4" fillId="0" borderId="1"/>
    <xf numFmtId="0" fontId="18" fillId="0" borderId="1"/>
    <xf numFmtId="4" fontId="19" fillId="0" borderId="2">
      <alignment horizontal="right" shrinkToFit="1"/>
    </xf>
    <xf numFmtId="49" fontId="19" fillId="0" borderId="2">
      <alignment horizontal="center" vertical="center" shrinkToFit="1"/>
    </xf>
    <xf numFmtId="0" fontId="19" fillId="0" borderId="11">
      <alignment horizontal="left" wrapText="1"/>
    </xf>
    <xf numFmtId="49" fontId="19" fillId="0" borderId="2">
      <alignment horizontal="center" vertical="center"/>
    </xf>
    <xf numFmtId="0" fontId="19" fillId="9" borderId="11">
      <alignment horizontal="left" wrapText="1"/>
    </xf>
    <xf numFmtId="0" fontId="19" fillId="0" borderId="12">
      <alignment horizontal="left" wrapText="1"/>
    </xf>
    <xf numFmtId="4" fontId="19" fillId="0" borderId="13">
      <alignment horizontal="right" shrinkToFit="1"/>
    </xf>
    <xf numFmtId="0" fontId="19" fillId="0" borderId="14">
      <alignment horizontal="left" wrapText="1"/>
    </xf>
    <xf numFmtId="0" fontId="19" fillId="0" borderId="9">
      <alignment horizontal="left"/>
    </xf>
    <xf numFmtId="0" fontId="20" fillId="0" borderId="1">
      <alignment horizontal="center"/>
    </xf>
    <xf numFmtId="0" fontId="19" fillId="0" borderId="1">
      <alignment wrapText="1"/>
    </xf>
    <xf numFmtId="49" fontId="19" fillId="0" borderId="17">
      <alignment horizontal="center" shrinkToFit="1"/>
    </xf>
    <xf numFmtId="0" fontId="4" fillId="0" borderId="1"/>
  </cellStyleXfs>
  <cellXfs count="168">
    <xf numFmtId="0" fontId="0" fillId="0" borderId="0" xfId="0"/>
    <xf numFmtId="0" fontId="0" fillId="0" borderId="0" xfId="0" applyProtection="1">
      <protection locked="0"/>
    </xf>
    <xf numFmtId="0" fontId="1" fillId="0" borderId="1" xfId="2" applyNumberFormat="1" applyProtection="1"/>
    <xf numFmtId="4" fontId="6" fillId="0" borderId="2" xfId="17" applyNumberFormat="1" applyFont="1" applyFill="1" applyProtection="1">
      <alignment horizontal="right" vertical="top" shrinkToFit="1"/>
    </xf>
    <xf numFmtId="4" fontId="7" fillId="0" borderId="2" xfId="17" applyNumberFormat="1" applyFont="1" applyFill="1" applyProtection="1">
      <alignment horizontal="right" vertical="top" shrinkToFit="1"/>
    </xf>
    <xf numFmtId="0" fontId="1" fillId="0" borderId="1" xfId="2" applyNumberFormat="1" applyFont="1" applyFill="1" applyProtection="1"/>
    <xf numFmtId="0" fontId="0" fillId="0" borderId="0" xfId="0" applyFont="1" applyFill="1" applyProtection="1">
      <protection locked="0"/>
    </xf>
    <xf numFmtId="0" fontId="6" fillId="0" borderId="1" xfId="3" applyFont="1">
      <alignment horizontal="center" wrapText="1"/>
    </xf>
    <xf numFmtId="49" fontId="7" fillId="0" borderId="2" xfId="14" applyNumberFormat="1" applyFont="1" applyProtection="1">
      <alignment horizontal="center" vertical="top" shrinkToFit="1"/>
    </xf>
    <xf numFmtId="49" fontId="7" fillId="0" borderId="2" xfId="17" applyNumberFormat="1" applyFont="1" applyFill="1" applyProtection="1">
      <alignment horizontal="right" vertical="top" shrinkToFit="1"/>
    </xf>
    <xf numFmtId="164" fontId="9" fillId="0" borderId="2" xfId="18" applyNumberFormat="1" applyFont="1" applyFill="1" applyProtection="1">
      <alignment horizontal="center" vertical="top" shrinkToFit="1"/>
    </xf>
    <xf numFmtId="0" fontId="10" fillId="0" borderId="1" xfId="2" applyNumberFormat="1" applyFont="1" applyFill="1" applyProtection="1"/>
    <xf numFmtId="0" fontId="10" fillId="0" borderId="1" xfId="1" applyNumberFormat="1" applyFont="1" applyFill="1" applyProtection="1">
      <alignment horizontal="left" wrapText="1"/>
    </xf>
    <xf numFmtId="0" fontId="8" fillId="0" borderId="1" xfId="3" applyFont="1" applyFill="1">
      <alignment horizontal="center" wrapText="1"/>
    </xf>
    <xf numFmtId="164" fontId="8" fillId="0" borderId="2" xfId="18" applyNumberFormat="1" applyFont="1" applyFill="1" applyProtection="1">
      <alignment horizontal="center" vertical="top" shrinkToFit="1"/>
    </xf>
    <xf numFmtId="49" fontId="8" fillId="0" borderId="2" xfId="18" applyNumberFormat="1" applyFont="1" applyFill="1" applyProtection="1">
      <alignment horizontal="center" vertical="top" shrinkToFit="1"/>
    </xf>
    <xf numFmtId="49" fontId="6" fillId="0" borderId="2" xfId="14" applyNumberFormat="1" applyFont="1" applyProtection="1">
      <alignment horizontal="center" vertical="top" shrinkToFit="1"/>
    </xf>
    <xf numFmtId="4" fontId="9" fillId="0" borderId="2" xfId="17" applyNumberFormat="1" applyFont="1" applyFill="1" applyProtection="1">
      <alignment horizontal="right" vertical="top" shrinkToFit="1"/>
    </xf>
    <xf numFmtId="4" fontId="6" fillId="0" borderId="2" xfId="21" applyNumberFormat="1" applyFont="1" applyFill="1" applyAlignment="1" applyProtection="1">
      <alignment horizontal="right" shrinkToFit="1"/>
    </xf>
    <xf numFmtId="164" fontId="9" fillId="0" borderId="2" xfId="18" applyNumberFormat="1" applyFont="1" applyFill="1" applyAlignment="1" applyProtection="1">
      <alignment horizontal="center" shrinkToFit="1"/>
    </xf>
    <xf numFmtId="49" fontId="6" fillId="0" borderId="2" xfId="14" applyNumberFormat="1" applyFont="1" applyFill="1" applyProtection="1">
      <alignment horizontal="center" vertical="top" shrinkToFit="1"/>
    </xf>
    <xf numFmtId="49" fontId="7" fillId="0" borderId="2" xfId="14" applyNumberFormat="1" applyFont="1" applyFill="1" applyProtection="1">
      <alignment horizontal="center" vertical="top" shrinkToFit="1"/>
    </xf>
    <xf numFmtId="49" fontId="9" fillId="0" borderId="2" xfId="14" applyNumberFormat="1" applyFont="1" applyFill="1" applyProtection="1">
      <alignment horizontal="center" vertical="top" shrinkToFit="1"/>
    </xf>
    <xf numFmtId="49" fontId="6" fillId="0" borderId="2" xfId="17" applyNumberFormat="1" applyFont="1" applyFill="1" applyProtection="1">
      <alignment horizontal="right" vertical="top" shrinkToFit="1"/>
    </xf>
    <xf numFmtId="0" fontId="6" fillId="0" borderId="2" xfId="15" applyNumberFormat="1" applyFont="1" applyFill="1" applyAlignment="1" applyProtection="1">
      <alignment horizontal="left" vertical="center" wrapText="1"/>
    </xf>
    <xf numFmtId="0" fontId="7" fillId="0" borderId="2" xfId="15" applyNumberFormat="1" applyFont="1" applyFill="1" applyAlignment="1" applyProtection="1">
      <alignment horizontal="left" vertical="center" wrapText="1"/>
    </xf>
    <xf numFmtId="0" fontId="9" fillId="0" borderId="2" xfId="15" applyNumberFormat="1" applyFont="1" applyFill="1" applyAlignment="1" applyProtection="1">
      <alignment horizontal="left" vertical="center" wrapText="1"/>
    </xf>
    <xf numFmtId="0" fontId="7" fillId="0" borderId="2" xfId="15" applyNumberFormat="1" applyFont="1" applyAlignment="1" applyProtection="1">
      <alignment horizontal="left" vertical="center" wrapText="1"/>
    </xf>
    <xf numFmtId="0" fontId="6" fillId="0" borderId="2" xfId="15" applyNumberFormat="1" applyFont="1" applyAlignment="1" applyProtection="1">
      <alignment horizontal="left" vertical="center" wrapText="1"/>
    </xf>
    <xf numFmtId="0" fontId="7" fillId="0" borderId="1" xfId="1" applyFont="1" applyFill="1" applyAlignment="1">
      <alignment horizontal="right" wrapText="1"/>
    </xf>
    <xf numFmtId="0" fontId="6" fillId="0" borderId="1" xfId="3" applyFont="1" applyFill="1" applyAlignment="1">
      <alignment horizontal="center" wrapText="1"/>
    </xf>
    <xf numFmtId="0" fontId="1" fillId="0" borderId="1" xfId="1">
      <alignment horizontal="left" wrapText="1"/>
    </xf>
    <xf numFmtId="1" fontId="6" fillId="0" borderId="2" xfId="19" applyFont="1" applyAlignment="1">
      <alignment horizontal="left" shrinkToFit="1"/>
    </xf>
    <xf numFmtId="0" fontId="8" fillId="0" borderId="0" xfId="0" applyFont="1" applyFill="1" applyAlignment="1" applyProtection="1">
      <alignment horizontal="right"/>
      <protection locked="0"/>
    </xf>
    <xf numFmtId="0" fontId="5" fillId="0" borderId="9" xfId="5" applyFont="1" applyFill="1" applyBorder="1" applyAlignment="1">
      <alignment horizontal="right"/>
    </xf>
    <xf numFmtId="0" fontId="6" fillId="0" borderId="1" xfId="3" applyFont="1">
      <alignment horizontal="center" wrapText="1"/>
    </xf>
    <xf numFmtId="0" fontId="6" fillId="0" borderId="1" xfId="4" applyFont="1">
      <alignment horizontal="center"/>
    </xf>
    <xf numFmtId="0" fontId="8" fillId="0" borderId="5" xfId="8" applyNumberFormat="1" applyFont="1" applyFill="1" applyBorder="1" applyAlignment="1" applyProtection="1">
      <alignment horizontal="center" vertical="center" wrapText="1"/>
    </xf>
    <xf numFmtId="0" fontId="8" fillId="0" borderId="6" xfId="8" applyNumberFormat="1" applyFont="1" applyFill="1" applyBorder="1" applyAlignment="1" applyProtection="1">
      <alignment horizontal="center" vertical="center" wrapText="1"/>
    </xf>
    <xf numFmtId="0" fontId="7" fillId="0" borderId="2" xfId="8" applyNumberFormat="1" applyFont="1" applyFill="1" applyProtection="1">
      <alignment horizontal="center" vertical="center" wrapText="1"/>
    </xf>
    <xf numFmtId="0" fontId="7" fillId="0" borderId="2" xfId="8" applyFont="1" applyFill="1" applyProtection="1">
      <alignment horizontal="center" vertical="center" wrapText="1"/>
      <protection locked="0"/>
    </xf>
    <xf numFmtId="0" fontId="7" fillId="0" borderId="7" xfId="8" applyNumberFormat="1" applyFont="1" applyFill="1" applyBorder="1" applyAlignment="1" applyProtection="1">
      <alignment horizontal="center" vertical="center" wrapText="1"/>
    </xf>
    <xf numFmtId="0" fontId="7" fillId="0" borderId="8" xfId="8" applyNumberFormat="1" applyFont="1" applyFill="1" applyBorder="1" applyAlignment="1" applyProtection="1">
      <alignment horizontal="center" vertical="center" wrapText="1"/>
    </xf>
    <xf numFmtId="0" fontId="4" fillId="0" borderId="1" xfId="32" applyProtection="1">
      <protection locked="0"/>
    </xf>
    <xf numFmtId="0" fontId="0" fillId="0" borderId="1" xfId="32" applyFont="1" applyFill="1" applyProtection="1">
      <protection locked="0"/>
    </xf>
    <xf numFmtId="0" fontId="1" fillId="0" borderId="1" xfId="1" applyNumberFormat="1" applyFont="1" applyFill="1" applyProtection="1">
      <alignment horizontal="left" wrapText="1"/>
    </xf>
    <xf numFmtId="164" fontId="6" fillId="0" borderId="2" xfId="18" applyNumberFormat="1" applyFont="1" applyFill="1" applyAlignment="1" applyProtection="1">
      <alignment horizontal="center" shrinkToFit="1"/>
    </xf>
    <xf numFmtId="164" fontId="7" fillId="0" borderId="2" xfId="18" applyNumberFormat="1" applyFont="1" applyFill="1" applyProtection="1">
      <alignment horizontal="center" vertical="top" shrinkToFit="1"/>
    </xf>
    <xf numFmtId="164" fontId="6" fillId="0" borderId="2" xfId="18" applyNumberFormat="1" applyFont="1" applyFill="1" applyProtection="1">
      <alignment horizontal="center" vertical="top" shrinkToFit="1"/>
    </xf>
    <xf numFmtId="49" fontId="7" fillId="0" borderId="2" xfId="18" applyNumberFormat="1" applyFont="1" applyFill="1" applyProtection="1">
      <alignment horizontal="center" vertical="top" shrinkToFit="1"/>
    </xf>
    <xf numFmtId="0" fontId="7" fillId="0" borderId="6" xfId="8" applyFont="1" applyFill="1" applyBorder="1" applyAlignment="1" applyProtection="1">
      <alignment horizontal="center" vertical="center" wrapText="1"/>
      <protection locked="0"/>
    </xf>
    <xf numFmtId="0" fontId="7" fillId="0" borderId="6" xfId="8" applyNumberFormat="1" applyFont="1" applyFill="1" applyBorder="1" applyAlignment="1" applyProtection="1">
      <alignment horizontal="center" vertical="center" wrapText="1"/>
    </xf>
    <xf numFmtId="0" fontId="7" fillId="0" borderId="2" xfId="8" applyFont="1" applyProtection="1">
      <alignment horizontal="center" vertical="center" wrapText="1"/>
      <protection locked="0"/>
    </xf>
    <xf numFmtId="0" fontId="7" fillId="0" borderId="5" xfId="8" applyFont="1" applyFill="1" applyBorder="1" applyAlignment="1" applyProtection="1">
      <alignment horizontal="center" vertical="center" wrapText="1"/>
      <protection locked="0"/>
    </xf>
    <xf numFmtId="0" fontId="7" fillId="0" borderId="5" xfId="8" applyNumberFormat="1" applyFont="1" applyFill="1" applyBorder="1" applyAlignment="1" applyProtection="1">
      <alignment horizontal="center" vertical="center" wrapText="1"/>
    </xf>
    <xf numFmtId="0" fontId="7" fillId="0" borderId="2" xfId="8" applyNumberFormat="1" applyFont="1" applyProtection="1">
      <alignment horizontal="center" vertical="center" wrapText="1"/>
    </xf>
    <xf numFmtId="0" fontId="5" fillId="0" borderId="9" xfId="5" applyFont="1" applyBorder="1" applyAlignment="1">
      <alignment horizontal="right"/>
    </xf>
    <xf numFmtId="0" fontId="11" fillId="0" borderId="1" xfId="4" applyFont="1" applyAlignment="1"/>
    <xf numFmtId="0" fontId="2" fillId="0" borderId="1" xfId="4" applyAlignment="1"/>
    <xf numFmtId="0" fontId="6" fillId="0" borderId="1" xfId="4" applyFont="1" applyAlignment="1">
      <alignment horizontal="center" wrapText="1"/>
    </xf>
    <xf numFmtId="0" fontId="7" fillId="0" borderId="1" xfId="1" applyFont="1" applyAlignment="1">
      <alignment horizontal="right" wrapText="1"/>
    </xf>
    <xf numFmtId="0" fontId="8" fillId="0" borderId="1" xfId="32" applyFont="1" applyAlignment="1" applyProtection="1">
      <alignment horizontal="right"/>
      <protection locked="0"/>
    </xf>
    <xf numFmtId="0" fontId="4" fillId="0" borderId="1" xfId="33" applyProtection="1">
      <protection locked="0"/>
    </xf>
    <xf numFmtId="0" fontId="4" fillId="6" borderId="1" xfId="33" applyFill="1" applyProtection="1">
      <protection locked="0"/>
    </xf>
    <xf numFmtId="0" fontId="4" fillId="0" borderId="1" xfId="33" applyAlignment="1" applyProtection="1">
      <alignment wrapText="1"/>
      <protection locked="0"/>
    </xf>
    <xf numFmtId="0" fontId="1" fillId="6" borderId="1" xfId="34" applyNumberFormat="1" applyFill="1" applyProtection="1">
      <alignment horizontal="left" wrapText="1"/>
    </xf>
    <xf numFmtId="0" fontId="1" fillId="0" borderId="1" xfId="34">
      <alignment horizontal="left" wrapText="1"/>
    </xf>
    <xf numFmtId="0" fontId="1" fillId="0" borderId="1" xfId="34" applyNumberFormat="1" applyProtection="1">
      <alignment horizontal="left" wrapText="1"/>
    </xf>
    <xf numFmtId="0" fontId="1" fillId="6" borderId="1" xfId="2" applyNumberFormat="1" applyFill="1" applyProtection="1"/>
    <xf numFmtId="0" fontId="1" fillId="0" borderId="1" xfId="2" applyNumberFormat="1" applyAlignment="1" applyProtection="1">
      <alignment wrapText="1"/>
    </xf>
    <xf numFmtId="4" fontId="3" fillId="6" borderId="2" xfId="35" applyNumberFormat="1" applyFill="1" applyProtection="1">
      <alignment horizontal="right" vertical="top" shrinkToFit="1"/>
    </xf>
    <xf numFmtId="0" fontId="3" fillId="0" borderId="2" xfId="36">
      <alignment horizontal="left"/>
    </xf>
    <xf numFmtId="0" fontId="3" fillId="0" borderId="2" xfId="36" applyNumberFormat="1" applyProtection="1">
      <alignment horizontal="left"/>
    </xf>
    <xf numFmtId="4" fontId="3" fillId="6" borderId="2" xfId="37" applyNumberFormat="1" applyFill="1" applyProtection="1">
      <alignment horizontal="right" vertical="top" shrinkToFit="1"/>
    </xf>
    <xf numFmtId="1" fontId="1" fillId="0" borderId="2" xfId="38" applyNumberFormat="1" applyProtection="1">
      <alignment horizontal="center" vertical="top" shrinkToFit="1"/>
    </xf>
    <xf numFmtId="0" fontId="3" fillId="0" borderId="2" xfId="39" applyNumberFormat="1" applyAlignment="1" applyProtection="1">
      <alignment vertical="top" wrapText="1"/>
    </xf>
    <xf numFmtId="0" fontId="4" fillId="7" borderId="1" xfId="33" applyFill="1" applyProtection="1">
      <protection locked="0"/>
    </xf>
    <xf numFmtId="4" fontId="3" fillId="7" borderId="2" xfId="37" applyNumberFormat="1" applyFill="1" applyProtection="1">
      <alignment horizontal="right" vertical="top" shrinkToFit="1"/>
    </xf>
    <xf numFmtId="1" fontId="1" fillId="7" borderId="2" xfId="38" applyNumberFormat="1" applyFill="1" applyProtection="1">
      <alignment horizontal="center" vertical="top" shrinkToFit="1"/>
    </xf>
    <xf numFmtId="0" fontId="3" fillId="7" borderId="2" xfId="39" applyNumberFormat="1" applyFill="1" applyAlignment="1" applyProtection="1">
      <alignment vertical="top" wrapText="1"/>
    </xf>
    <xf numFmtId="1" fontId="1" fillId="6" borderId="2" xfId="38" applyNumberFormat="1" applyFill="1" applyProtection="1">
      <alignment horizontal="center" vertical="top" shrinkToFit="1"/>
    </xf>
    <xf numFmtId="0" fontId="3" fillId="6" borderId="2" xfId="39" applyNumberFormat="1" applyFill="1" applyAlignment="1" applyProtection="1">
      <alignment vertical="top" wrapText="1"/>
    </xf>
    <xf numFmtId="0" fontId="12" fillId="6" borderId="2" xfId="6" applyFont="1" applyFill="1">
      <alignment horizontal="center" vertical="center" wrapText="1"/>
    </xf>
    <xf numFmtId="0" fontId="1" fillId="0" borderId="2" xfId="6" applyFont="1">
      <alignment horizontal="center" vertical="center" wrapText="1"/>
    </xf>
    <xf numFmtId="0" fontId="12" fillId="0" borderId="2" xfId="6" applyFont="1">
      <alignment horizontal="center" vertical="center" wrapText="1"/>
    </xf>
    <xf numFmtId="0" fontId="12" fillId="6" borderId="2" xfId="6" applyFont="1" applyFill="1">
      <alignment horizontal="center" vertical="center" wrapText="1"/>
    </xf>
    <xf numFmtId="0" fontId="1" fillId="0" borderId="2" xfId="6" applyFont="1">
      <alignment horizontal="center" vertical="center" wrapText="1"/>
    </xf>
    <xf numFmtId="0" fontId="12" fillId="0" borderId="2" xfId="6" applyFont="1">
      <alignment horizontal="center" vertical="center" wrapText="1"/>
    </xf>
    <xf numFmtId="0" fontId="12" fillId="6" borderId="2" xfId="6" applyNumberFormat="1" applyFont="1" applyFill="1" applyProtection="1">
      <alignment horizontal="center" vertical="center" wrapText="1"/>
    </xf>
    <xf numFmtId="0" fontId="1" fillId="0" borderId="2" xfId="6" applyNumberFormat="1" applyFont="1" applyProtection="1">
      <alignment horizontal="center" vertical="center" wrapText="1"/>
    </xf>
    <xf numFmtId="0" fontId="12" fillId="0" borderId="2" xfId="6" applyNumberFormat="1" applyFont="1" applyProtection="1">
      <alignment horizontal="center" vertical="center" wrapText="1"/>
    </xf>
    <xf numFmtId="0" fontId="1" fillId="0" borderId="1" xfId="40">
      <alignment horizontal="right"/>
    </xf>
    <xf numFmtId="0" fontId="1" fillId="0" borderId="1" xfId="40" applyNumberFormat="1" applyProtection="1">
      <alignment horizontal="right"/>
    </xf>
    <xf numFmtId="0" fontId="13" fillId="0" borderId="1" xfId="41" applyNumberFormat="1" applyFont="1" applyAlignment="1" applyProtection="1">
      <alignment horizontal="center" vertical="center" wrapText="1"/>
    </xf>
    <xf numFmtId="0" fontId="14" fillId="0" borderId="1" xfId="42" applyFont="1" applyAlignment="1" applyProtection="1">
      <alignment horizontal="right"/>
      <protection locked="0"/>
    </xf>
    <xf numFmtId="0" fontId="14" fillId="0" borderId="1" xfId="42" applyFont="1" applyProtection="1">
      <protection locked="0"/>
    </xf>
    <xf numFmtId="0" fontId="15" fillId="0" borderId="1" xfId="41" applyFont="1">
      <alignment wrapText="1"/>
    </xf>
    <xf numFmtId="0" fontId="15" fillId="0" borderId="1" xfId="41" applyNumberFormat="1" applyFont="1" applyProtection="1">
      <alignment wrapText="1"/>
    </xf>
    <xf numFmtId="0" fontId="8" fillId="0" borderId="1" xfId="33" applyFont="1" applyAlignment="1" applyProtection="1">
      <alignment horizontal="right"/>
      <protection locked="0"/>
    </xf>
    <xf numFmtId="0" fontId="4" fillId="0" borderId="1" xfId="43" applyProtection="1">
      <protection locked="0"/>
    </xf>
    <xf numFmtId="0" fontId="4" fillId="6" borderId="1" xfId="43" applyFill="1" applyProtection="1">
      <protection locked="0"/>
    </xf>
    <xf numFmtId="4" fontId="1" fillId="6" borderId="1" xfId="2" applyNumberFormat="1" applyFill="1" applyProtection="1"/>
    <xf numFmtId="0" fontId="3" fillId="0" borderId="2" xfId="39" applyNumberFormat="1" applyProtection="1">
      <alignment vertical="top" wrapText="1"/>
    </xf>
    <xf numFmtId="4" fontId="3" fillId="6" borderId="6" xfId="37" applyNumberFormat="1" applyFill="1" applyBorder="1" applyProtection="1">
      <alignment horizontal="right" vertical="top" shrinkToFit="1"/>
    </xf>
    <xf numFmtId="1" fontId="1" fillId="0" borderId="6" xfId="38" applyNumberFormat="1" applyBorder="1" applyProtection="1">
      <alignment horizontal="center" vertical="top" shrinkToFit="1"/>
    </xf>
    <xf numFmtId="0" fontId="3" fillId="0" borderId="6" xfId="39" applyNumberFormat="1" applyBorder="1" applyProtection="1">
      <alignment vertical="top" wrapText="1"/>
    </xf>
    <xf numFmtId="0" fontId="1" fillId="6" borderId="10" xfId="6" applyFont="1" applyFill="1" applyBorder="1">
      <alignment horizontal="center" vertical="center" wrapText="1"/>
    </xf>
    <xf numFmtId="0" fontId="1" fillId="6" borderId="10" xfId="6" applyFill="1" applyBorder="1">
      <alignment horizontal="center" vertical="center" wrapText="1"/>
    </xf>
    <xf numFmtId="0" fontId="1" fillId="0" borderId="10" xfId="6" applyBorder="1">
      <alignment horizontal="center" vertical="center" wrapText="1"/>
    </xf>
    <xf numFmtId="0" fontId="1" fillId="0" borderId="10" xfId="6" applyFont="1" applyBorder="1" applyAlignment="1">
      <alignment horizontal="center" vertical="center" wrapText="1"/>
    </xf>
    <xf numFmtId="0" fontId="1" fillId="6" borderId="10" xfId="6" applyFont="1" applyFill="1" applyBorder="1">
      <alignment horizontal="center" vertical="center" wrapText="1"/>
    </xf>
    <xf numFmtId="0" fontId="1" fillId="0" borderId="10" xfId="6" applyBorder="1">
      <alignment horizontal="center" vertical="center" wrapText="1"/>
    </xf>
    <xf numFmtId="0" fontId="1" fillId="0" borderId="10" xfId="6" applyFont="1" applyBorder="1" applyAlignment="1">
      <alignment horizontal="center" vertical="center" wrapText="1"/>
    </xf>
    <xf numFmtId="0" fontId="1" fillId="6" borderId="10" xfId="6" applyNumberFormat="1" applyFont="1" applyFill="1" applyBorder="1" applyProtection="1">
      <alignment horizontal="center" vertical="center" wrapText="1"/>
    </xf>
    <xf numFmtId="0" fontId="1" fillId="0" borderId="10" xfId="6" applyNumberFormat="1" applyBorder="1" applyProtection="1">
      <alignment horizontal="center" vertical="center" wrapText="1"/>
    </xf>
    <xf numFmtId="0" fontId="1" fillId="0" borderId="10" xfId="6" applyNumberFormat="1" applyFont="1" applyBorder="1" applyAlignment="1" applyProtection="1">
      <alignment horizontal="center" vertical="center" wrapText="1"/>
    </xf>
    <xf numFmtId="0" fontId="2" fillId="0" borderId="1" xfId="44">
      <alignment horizontal="center"/>
    </xf>
    <xf numFmtId="0" fontId="2" fillId="6" borderId="1" xfId="44" applyFill="1">
      <alignment horizontal="center"/>
    </xf>
    <xf numFmtId="0" fontId="2" fillId="0" borderId="1" xfId="44" applyNumberFormat="1" applyProtection="1">
      <alignment horizontal="center"/>
    </xf>
    <xf numFmtId="0" fontId="16" fillId="0" borderId="1" xfId="45" applyFont="1" applyAlignment="1">
      <alignment horizontal="center" wrapText="1"/>
    </xf>
    <xf numFmtId="0" fontId="16" fillId="0" borderId="1" xfId="45" applyNumberFormat="1" applyFont="1" applyAlignment="1" applyProtection="1">
      <alignment horizontal="center" wrapText="1"/>
    </xf>
    <xf numFmtId="0" fontId="8" fillId="0" borderId="1" xfId="43" applyFont="1" applyAlignment="1" applyProtection="1">
      <protection locked="0"/>
    </xf>
    <xf numFmtId="0" fontId="8" fillId="0" borderId="1" xfId="43" applyFont="1" applyAlignment="1" applyProtection="1">
      <alignment horizontal="right"/>
      <protection locked="0"/>
    </xf>
    <xf numFmtId="0" fontId="14" fillId="8" borderId="1" xfId="33" applyFont="1" applyFill="1" applyAlignment="1">
      <alignment horizontal="right"/>
    </xf>
    <xf numFmtId="0" fontId="4" fillId="0" borderId="1" xfId="46" applyProtection="1">
      <protection locked="0"/>
    </xf>
    <xf numFmtId="49" fontId="4" fillId="0" borderId="1" xfId="46" applyNumberFormat="1" applyProtection="1">
      <protection locked="0"/>
    </xf>
    <xf numFmtId="4" fontId="17" fillId="0" borderId="2" xfId="46" applyNumberFormat="1" applyFont="1" applyBorder="1" applyProtection="1">
      <protection locked="0"/>
    </xf>
    <xf numFmtId="0" fontId="4" fillId="0" borderId="2" xfId="46" applyBorder="1" applyProtection="1">
      <protection locked="0"/>
    </xf>
    <xf numFmtId="49" fontId="4" fillId="0" borderId="2" xfId="46" applyNumberFormat="1" applyBorder="1" applyProtection="1">
      <protection locked="0"/>
    </xf>
    <xf numFmtId="0" fontId="17" fillId="0" borderId="2" xfId="46" applyFont="1" applyBorder="1" applyProtection="1">
      <protection locked="0"/>
    </xf>
    <xf numFmtId="0" fontId="18" fillId="0" borderId="1" xfId="47" applyNumberFormat="1" applyProtection="1"/>
    <xf numFmtId="4" fontId="7" fillId="0" borderId="2" xfId="48" applyNumberFormat="1" applyFont="1" applyBorder="1" applyProtection="1">
      <alignment horizontal="right" shrinkToFit="1"/>
    </xf>
    <xf numFmtId="49" fontId="7" fillId="0" borderId="2" xfId="49" applyNumberFormat="1" applyFont="1" applyBorder="1" applyAlignment="1" applyProtection="1">
      <alignment horizontal="center" shrinkToFit="1"/>
    </xf>
    <xf numFmtId="49" fontId="7" fillId="0" borderId="2" xfId="50" applyNumberFormat="1" applyFont="1" applyBorder="1" applyAlignment="1" applyProtection="1">
      <alignment horizontal="center" wrapText="1"/>
    </xf>
    <xf numFmtId="0" fontId="7" fillId="0" borderId="2" xfId="50" applyNumberFormat="1" applyFont="1" applyBorder="1" applyAlignment="1" applyProtection="1">
      <alignment horizontal="left" vertical="center" wrapText="1"/>
    </xf>
    <xf numFmtId="49" fontId="7" fillId="0" borderId="2" xfId="51" applyNumberFormat="1" applyFont="1" applyBorder="1" applyAlignment="1" applyProtection="1">
      <alignment horizontal="center"/>
    </xf>
    <xf numFmtId="4" fontId="6" fillId="0" borderId="2" xfId="48" applyNumberFormat="1" applyFont="1" applyBorder="1" applyProtection="1">
      <alignment horizontal="right" shrinkToFit="1"/>
    </xf>
    <xf numFmtId="49" fontId="6" fillId="0" borderId="2" xfId="51" applyNumberFormat="1" applyFont="1" applyBorder="1" applyAlignment="1" applyProtection="1">
      <alignment horizontal="center"/>
    </xf>
    <xf numFmtId="49" fontId="6" fillId="0" borderId="2" xfId="50" applyNumberFormat="1" applyFont="1" applyBorder="1" applyAlignment="1" applyProtection="1">
      <alignment horizontal="center" wrapText="1"/>
    </xf>
    <xf numFmtId="0" fontId="6" fillId="9" borderId="2" xfId="52" applyNumberFormat="1" applyFont="1" applyBorder="1" applyAlignment="1" applyProtection="1">
      <alignment horizontal="left" vertical="center" wrapText="1"/>
    </xf>
    <xf numFmtId="49" fontId="7" fillId="0" borderId="2" xfId="48" applyNumberFormat="1" applyFont="1" applyBorder="1" applyProtection="1">
      <alignment horizontal="right" shrinkToFit="1"/>
    </xf>
    <xf numFmtId="0" fontId="6" fillId="0" borderId="2" xfId="50" applyNumberFormat="1" applyFont="1" applyBorder="1" applyAlignment="1" applyProtection="1">
      <alignment horizontal="left" vertical="center" wrapText="1"/>
    </xf>
    <xf numFmtId="4" fontId="4" fillId="0" borderId="1" xfId="46" applyNumberFormat="1" applyProtection="1">
      <protection locked="0"/>
    </xf>
    <xf numFmtId="49" fontId="6" fillId="0" borderId="2" xfId="53" applyNumberFormat="1" applyFont="1" applyBorder="1" applyAlignment="1" applyProtection="1">
      <alignment horizontal="center" wrapText="1"/>
    </xf>
    <xf numFmtId="0" fontId="6" fillId="0" borderId="2" xfId="53" applyNumberFormat="1" applyFont="1" applyBorder="1" applyAlignment="1" applyProtection="1">
      <alignment horizontal="center" vertical="center" wrapText="1"/>
    </xf>
    <xf numFmtId="0" fontId="6" fillId="0" borderId="2" xfId="53" applyNumberFormat="1" applyFont="1" applyBorder="1" applyAlignment="1" applyProtection="1">
      <alignment horizontal="left" vertical="center" wrapText="1"/>
    </xf>
    <xf numFmtId="4" fontId="6" fillId="0" borderId="2" xfId="54" applyNumberFormat="1" applyFont="1" applyBorder="1" applyProtection="1">
      <alignment horizontal="right" shrinkToFit="1"/>
    </xf>
    <xf numFmtId="49" fontId="6" fillId="0" borderId="2" xfId="55" applyNumberFormat="1" applyFont="1" applyBorder="1" applyAlignment="1" applyProtection="1">
      <alignment horizontal="center" wrapText="1"/>
    </xf>
    <xf numFmtId="0" fontId="6" fillId="0" borderId="2" xfId="55" applyNumberFormat="1" applyFont="1" applyBorder="1" applyAlignment="1" applyProtection="1">
      <alignment horizontal="left" vertical="center" wrapText="1"/>
    </xf>
    <xf numFmtId="0" fontId="8" fillId="0" borderId="10" xfId="46" applyFont="1" applyFill="1" applyBorder="1" applyAlignment="1">
      <alignment horizontal="center" vertical="center" wrapText="1"/>
    </xf>
    <xf numFmtId="0" fontId="8" fillId="0" borderId="15" xfId="46" applyFont="1" applyFill="1" applyBorder="1" applyAlignment="1">
      <alignment horizontal="center" vertical="center" wrapText="1"/>
    </xf>
    <xf numFmtId="0" fontId="7" fillId="0" borderId="16" xfId="56" applyNumberFormat="1" applyFont="1" applyBorder="1" applyAlignment="1" applyProtection="1">
      <alignment horizontal="right"/>
    </xf>
    <xf numFmtId="0" fontId="6" fillId="0" borderId="1" xfId="57" applyNumberFormat="1" applyFont="1" applyAlignment="1" applyProtection="1">
      <alignment horizontal="center" vertical="center" wrapText="1"/>
    </xf>
    <xf numFmtId="0" fontId="6" fillId="0" borderId="1" xfId="57" applyNumberFormat="1" applyFont="1" applyAlignment="1" applyProtection="1">
      <alignment horizontal="center"/>
    </xf>
    <xf numFmtId="0" fontId="7" fillId="0" borderId="1" xfId="58" applyNumberFormat="1" applyFont="1" applyAlignment="1" applyProtection="1">
      <alignment horizontal="center" wrapText="1"/>
    </xf>
    <xf numFmtId="49" fontId="7" fillId="0" borderId="18" xfId="59" applyFont="1" applyBorder="1" applyAlignment="1">
      <alignment horizontal="right" wrapText="1"/>
    </xf>
    <xf numFmtId="49" fontId="7" fillId="0" borderId="19" xfId="59" applyFont="1" applyBorder="1" applyAlignment="1">
      <alignment horizontal="right" wrapText="1"/>
    </xf>
    <xf numFmtId="49" fontId="7" fillId="0" borderId="20" xfId="59" applyFont="1" applyBorder="1" applyAlignment="1">
      <alignment horizontal="right" wrapText="1"/>
    </xf>
    <xf numFmtId="0" fontId="8" fillId="0" borderId="1" xfId="46" applyFont="1" applyBorder="1" applyAlignment="1" applyProtection="1">
      <alignment horizontal="right"/>
      <protection locked="0"/>
    </xf>
    <xf numFmtId="0" fontId="8" fillId="0" borderId="1" xfId="46" applyFont="1" applyAlignment="1" applyProtection="1">
      <alignment horizontal="right"/>
      <protection locked="0"/>
    </xf>
    <xf numFmtId="0" fontId="4" fillId="0" borderId="1" xfId="60" applyProtection="1">
      <protection locked="0"/>
    </xf>
    <xf numFmtId="4" fontId="17" fillId="0" borderId="2" xfId="60" applyNumberFormat="1" applyFont="1" applyBorder="1" applyProtection="1">
      <protection locked="0"/>
    </xf>
    <xf numFmtId="0" fontId="17" fillId="0" borderId="2" xfId="60" applyFont="1" applyBorder="1" applyProtection="1">
      <protection locked="0"/>
    </xf>
    <xf numFmtId="4" fontId="4" fillId="0" borderId="1" xfId="60" applyNumberFormat="1" applyProtection="1">
      <protection locked="0"/>
    </xf>
    <xf numFmtId="0" fontId="8" fillId="0" borderId="10" xfId="60" applyFont="1" applyFill="1" applyBorder="1" applyAlignment="1">
      <alignment horizontal="center" vertical="center" wrapText="1"/>
    </xf>
    <xf numFmtId="0" fontId="8" fillId="0" borderId="15" xfId="60" applyFont="1" applyFill="1" applyBorder="1" applyAlignment="1">
      <alignment horizontal="center" vertical="center" wrapText="1"/>
    </xf>
    <xf numFmtId="0" fontId="8" fillId="0" borderId="1" xfId="60" applyFont="1" applyBorder="1" applyAlignment="1" applyProtection="1">
      <alignment horizontal="right"/>
      <protection locked="0"/>
    </xf>
    <xf numFmtId="0" fontId="8" fillId="0" borderId="1" xfId="60" applyFont="1" applyAlignment="1" applyProtection="1">
      <alignment horizontal="right"/>
      <protection locked="0"/>
    </xf>
  </cellXfs>
  <cellStyles count="61">
    <cellStyle name="br" xfId="25"/>
    <cellStyle name="col" xfId="24"/>
    <cellStyle name="style0" xfId="26"/>
    <cellStyle name="td" xfId="27"/>
    <cellStyle name="tr" xfId="23"/>
    <cellStyle name="xl107" xfId="51"/>
    <cellStyle name="xl110" xfId="48"/>
    <cellStyle name="xl119" xfId="52"/>
    <cellStyle name="xl121" xfId="49"/>
    <cellStyle name="xl21" xfId="28"/>
    <cellStyle name="xl22" xfId="6"/>
    <cellStyle name="xl23" xfId="14"/>
    <cellStyle name="xl24" xfId="2"/>
    <cellStyle name="xl25" xfId="7"/>
    <cellStyle name="xl25 2" xfId="38"/>
    <cellStyle name="xl26" xfId="16"/>
    <cellStyle name="xl26 2" xfId="36"/>
    <cellStyle name="xl27" xfId="8"/>
    <cellStyle name="xl28" xfId="9"/>
    <cellStyle name="xl28 2" xfId="35"/>
    <cellStyle name="xl29" xfId="10"/>
    <cellStyle name="xl30" xfId="12"/>
    <cellStyle name="xl30 2" xfId="34"/>
    <cellStyle name="xl31" xfId="11"/>
    <cellStyle name="xl31 2" xfId="47"/>
    <cellStyle name="xl32" xfId="19"/>
    <cellStyle name="xl33" xfId="20"/>
    <cellStyle name="xl34" xfId="29"/>
    <cellStyle name="xl34 2" xfId="44"/>
    <cellStyle name="xl35" xfId="21"/>
    <cellStyle name="xl35 2" xfId="40"/>
    <cellStyle name="xl36" xfId="1"/>
    <cellStyle name="xl36 2" xfId="59"/>
    <cellStyle name="xl37" xfId="13"/>
    <cellStyle name="xl37 2" xfId="39"/>
    <cellStyle name="xl38" xfId="30"/>
    <cellStyle name="xl38 2" xfId="37"/>
    <cellStyle name="xl39" xfId="22"/>
    <cellStyle name="xl40" xfId="3"/>
    <cellStyle name="xl41" xfId="4"/>
    <cellStyle name="xl42" xfId="5"/>
    <cellStyle name="xl42 2" xfId="41"/>
    <cellStyle name="xl43" xfId="31"/>
    <cellStyle name="xl44" xfId="15"/>
    <cellStyle name="xl45" xfId="17"/>
    <cellStyle name="xl46" xfId="18"/>
    <cellStyle name="xl48" xfId="54"/>
    <cellStyle name="xl51" xfId="57"/>
    <cellStyle name="xl58" xfId="45"/>
    <cellStyle name="xl70" xfId="50"/>
    <cellStyle name="xl71" xfId="55"/>
    <cellStyle name="xl95" xfId="58"/>
    <cellStyle name="xl96" xfId="56"/>
    <cellStyle name="xl98" xfId="53"/>
    <cellStyle name="Обычный" xfId="0" builtinId="0"/>
    <cellStyle name="Обычный 2" xfId="32"/>
    <cellStyle name="Обычный 3" xfId="33"/>
    <cellStyle name="Обычный 4" xfId="42"/>
    <cellStyle name="Обычный 5" xfId="43"/>
    <cellStyle name="Обычный 6" xfId="46"/>
    <cellStyle name="Обычный 7" xfId="6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3"/>
  <sheetViews>
    <sheetView showGridLines="0" showZeros="0" view="pageBreakPreview" zoomScale="79" zoomScaleNormal="100" zoomScaleSheetLayoutView="79" workbookViewId="0">
      <selection activeCell="A4" sqref="A4:E4"/>
    </sheetView>
  </sheetViews>
  <sheetFormatPr defaultColWidth="9.140625" defaultRowHeight="15" outlineLevelRow="4" x14ac:dyDescent="0.25"/>
  <cols>
    <col min="1" max="1" width="62.7109375" style="1" customWidth="1"/>
    <col min="2" max="2" width="28" style="1" customWidth="1"/>
    <col min="3" max="3" width="19.140625" style="6" customWidth="1"/>
    <col min="4" max="4" width="18.140625" style="6" customWidth="1"/>
    <col min="5" max="5" width="18" style="6" customWidth="1"/>
    <col min="6" max="6" width="9.140625" style="1" customWidth="1"/>
    <col min="7" max="16384" width="9.140625" style="1"/>
  </cols>
  <sheetData>
    <row r="1" spans="1:6" ht="15.2" customHeight="1" x14ac:dyDescent="0.25">
      <c r="A1" s="33" t="s">
        <v>179</v>
      </c>
      <c r="B1" s="33"/>
      <c r="C1" s="33"/>
      <c r="D1" s="33"/>
      <c r="E1" s="33"/>
      <c r="F1" s="2"/>
    </row>
    <row r="2" spans="1:6" ht="15.75" x14ac:dyDescent="0.25">
      <c r="A2" s="33" t="s">
        <v>180</v>
      </c>
      <c r="B2" s="33"/>
      <c r="C2" s="33"/>
      <c r="D2" s="33"/>
      <c r="E2" s="33"/>
      <c r="F2" s="2"/>
    </row>
    <row r="3" spans="1:6" ht="15.75" x14ac:dyDescent="0.25">
      <c r="A3" s="33" t="s">
        <v>181</v>
      </c>
      <c r="B3" s="33"/>
      <c r="C3" s="33"/>
      <c r="D3" s="33"/>
      <c r="E3" s="33"/>
      <c r="F3" s="2"/>
    </row>
    <row r="4" spans="1:6" ht="15.75" x14ac:dyDescent="0.25">
      <c r="A4" s="29" t="s">
        <v>299</v>
      </c>
      <c r="B4" s="29"/>
      <c r="C4" s="29"/>
      <c r="D4" s="29"/>
      <c r="E4" s="29"/>
      <c r="F4" s="2"/>
    </row>
    <row r="5" spans="1:6" ht="15.2" customHeight="1" x14ac:dyDescent="0.25">
      <c r="A5" s="35"/>
      <c r="B5" s="35"/>
      <c r="C5" s="35"/>
      <c r="D5" s="35"/>
      <c r="E5" s="35"/>
      <c r="F5" s="2"/>
    </row>
    <row r="6" spans="1:6" ht="15.2" customHeight="1" x14ac:dyDescent="0.25">
      <c r="A6" s="7"/>
      <c r="B6" s="7"/>
      <c r="C6" s="7"/>
      <c r="D6" s="7"/>
      <c r="E6" s="13"/>
      <c r="F6" s="2"/>
    </row>
    <row r="7" spans="1:6" ht="15.2" customHeight="1" x14ac:dyDescent="0.25">
      <c r="A7" s="30" t="s">
        <v>298</v>
      </c>
      <c r="B7" s="30"/>
      <c r="C7" s="30"/>
      <c r="D7" s="30"/>
      <c r="E7" s="30"/>
      <c r="F7" s="2"/>
    </row>
    <row r="8" spans="1:6" ht="15.75" customHeight="1" x14ac:dyDescent="0.25">
      <c r="A8" s="36"/>
      <c r="B8" s="36"/>
      <c r="C8" s="36"/>
      <c r="D8" s="36"/>
      <c r="E8" s="36"/>
      <c r="F8" s="2"/>
    </row>
    <row r="9" spans="1:6" ht="12.75" customHeight="1" x14ac:dyDescent="0.25">
      <c r="A9" s="34" t="s">
        <v>0</v>
      </c>
      <c r="B9" s="34"/>
      <c r="C9" s="34"/>
      <c r="D9" s="34"/>
      <c r="E9" s="34"/>
      <c r="F9" s="2"/>
    </row>
    <row r="10" spans="1:6" ht="30" customHeight="1" x14ac:dyDescent="0.25">
      <c r="A10" s="39" t="s">
        <v>1</v>
      </c>
      <c r="B10" s="39" t="s">
        <v>175</v>
      </c>
      <c r="C10" s="39" t="s">
        <v>176</v>
      </c>
      <c r="D10" s="41" t="s">
        <v>177</v>
      </c>
      <c r="E10" s="37" t="s">
        <v>178</v>
      </c>
      <c r="F10" s="2"/>
    </row>
    <row r="11" spans="1:6" ht="15" customHeight="1" x14ac:dyDescent="0.25">
      <c r="A11" s="40"/>
      <c r="B11" s="40"/>
      <c r="C11" s="40"/>
      <c r="D11" s="42"/>
      <c r="E11" s="38"/>
      <c r="F11" s="2"/>
    </row>
    <row r="12" spans="1:6" ht="51" customHeight="1" x14ac:dyDescent="0.25">
      <c r="A12" s="24" t="s">
        <v>3</v>
      </c>
      <c r="B12" s="20" t="s">
        <v>2</v>
      </c>
      <c r="C12" s="3">
        <v>24168.82</v>
      </c>
      <c r="D12" s="3">
        <v>20753.2</v>
      </c>
      <c r="E12" s="10">
        <f>D12/C12*100</f>
        <v>85.867659240293904</v>
      </c>
      <c r="F12" s="2"/>
    </row>
    <row r="13" spans="1:6" ht="15.75" outlineLevel="1" x14ac:dyDescent="0.25">
      <c r="A13" s="25" t="s">
        <v>5</v>
      </c>
      <c r="B13" s="21" t="s">
        <v>4</v>
      </c>
      <c r="C13" s="4">
        <v>24168.82</v>
      </c>
      <c r="D13" s="4">
        <v>20753.2</v>
      </c>
      <c r="E13" s="14">
        <f t="shared" ref="E13:E73" si="0">D13/C13*100</f>
        <v>85.867659240293904</v>
      </c>
      <c r="F13" s="2"/>
    </row>
    <row r="14" spans="1:6" ht="47.25" outlineLevel="2" x14ac:dyDescent="0.25">
      <c r="A14" s="25" t="s">
        <v>7</v>
      </c>
      <c r="B14" s="21" t="s">
        <v>6</v>
      </c>
      <c r="C14" s="4">
        <v>24168.82</v>
      </c>
      <c r="D14" s="4">
        <v>20753.2</v>
      </c>
      <c r="E14" s="14">
        <f t="shared" si="0"/>
        <v>85.867659240293904</v>
      </c>
      <c r="F14" s="2"/>
    </row>
    <row r="15" spans="1:6" ht="35.25" customHeight="1" outlineLevel="3" x14ac:dyDescent="0.25">
      <c r="A15" s="25" t="s">
        <v>8</v>
      </c>
      <c r="B15" s="21" t="s">
        <v>182</v>
      </c>
      <c r="C15" s="4">
        <v>24168.82</v>
      </c>
      <c r="D15" s="4">
        <v>20753.2</v>
      </c>
      <c r="E15" s="14">
        <f t="shared" si="0"/>
        <v>85.867659240293904</v>
      </c>
      <c r="F15" s="2"/>
    </row>
    <row r="16" spans="1:6" ht="20.25" customHeight="1" outlineLevel="4" x14ac:dyDescent="0.25">
      <c r="A16" s="25" t="s">
        <v>9</v>
      </c>
      <c r="B16" s="21" t="s">
        <v>183</v>
      </c>
      <c r="C16" s="4">
        <v>24168.82</v>
      </c>
      <c r="D16" s="4">
        <v>20753.2</v>
      </c>
      <c r="E16" s="14">
        <f t="shared" si="0"/>
        <v>85.867659240293904</v>
      </c>
      <c r="F16" s="2"/>
    </row>
    <row r="17" spans="1:6" ht="37.5" customHeight="1" x14ac:dyDescent="0.25">
      <c r="A17" s="24" t="s">
        <v>11</v>
      </c>
      <c r="B17" s="20" t="s">
        <v>10</v>
      </c>
      <c r="C17" s="3">
        <v>648446513.28999996</v>
      </c>
      <c r="D17" s="3">
        <v>627719514.64999998</v>
      </c>
      <c r="E17" s="10">
        <f t="shared" si="0"/>
        <v>96.803591627806256</v>
      </c>
      <c r="F17" s="2"/>
    </row>
    <row r="18" spans="1:6" ht="19.5" customHeight="1" outlineLevel="1" x14ac:dyDescent="0.25">
      <c r="A18" s="25" t="s">
        <v>13</v>
      </c>
      <c r="B18" s="21" t="s">
        <v>12</v>
      </c>
      <c r="C18" s="4">
        <v>8018292.9000000004</v>
      </c>
      <c r="D18" s="4">
        <v>9137498.2200000007</v>
      </c>
      <c r="E18" s="14">
        <f t="shared" si="0"/>
        <v>113.95814962060066</v>
      </c>
      <c r="F18" s="2"/>
    </row>
    <row r="19" spans="1:6" ht="18" customHeight="1" outlineLevel="2" x14ac:dyDescent="0.25">
      <c r="A19" s="25" t="s">
        <v>15</v>
      </c>
      <c r="B19" s="21" t="s">
        <v>14</v>
      </c>
      <c r="C19" s="4">
        <v>3200</v>
      </c>
      <c r="D19" s="9" t="s">
        <v>188</v>
      </c>
      <c r="E19" s="15" t="s">
        <v>189</v>
      </c>
      <c r="F19" s="2"/>
    </row>
    <row r="20" spans="1:6" ht="96.75" customHeight="1" outlineLevel="4" x14ac:dyDescent="0.25">
      <c r="A20" s="25" t="s">
        <v>16</v>
      </c>
      <c r="B20" s="21" t="s">
        <v>184</v>
      </c>
      <c r="C20" s="4">
        <v>3200</v>
      </c>
      <c r="D20" s="9" t="s">
        <v>188</v>
      </c>
      <c r="E20" s="15" t="s">
        <v>189</v>
      </c>
      <c r="F20" s="2"/>
    </row>
    <row r="21" spans="1:6" ht="35.25" customHeight="1" outlineLevel="2" x14ac:dyDescent="0.25">
      <c r="A21" s="25" t="s">
        <v>18</v>
      </c>
      <c r="B21" s="21" t="s">
        <v>17</v>
      </c>
      <c r="C21" s="4">
        <v>4695709.9000000004</v>
      </c>
      <c r="D21" s="4">
        <v>4081951.95</v>
      </c>
      <c r="E21" s="14">
        <f t="shared" si="0"/>
        <v>86.929389526384497</v>
      </c>
      <c r="F21" s="2"/>
    </row>
    <row r="22" spans="1:6" ht="51.75" customHeight="1" outlineLevel="4" x14ac:dyDescent="0.25">
      <c r="A22" s="25" t="s">
        <v>19</v>
      </c>
      <c r="B22" s="21" t="s">
        <v>185</v>
      </c>
      <c r="C22" s="4">
        <v>50270</v>
      </c>
      <c r="D22" s="4">
        <v>38774.400000000001</v>
      </c>
      <c r="E22" s="14">
        <f t="shared" si="0"/>
        <v>77.132285657449771</v>
      </c>
      <c r="F22" s="2"/>
    </row>
    <row r="23" spans="1:6" ht="34.5" customHeight="1" outlineLevel="4" x14ac:dyDescent="0.25">
      <c r="A23" s="25" t="s">
        <v>20</v>
      </c>
      <c r="B23" s="21" t="s">
        <v>186</v>
      </c>
      <c r="C23" s="4">
        <v>3127810</v>
      </c>
      <c r="D23" s="4">
        <v>2734333.22</v>
      </c>
      <c r="E23" s="14">
        <f t="shared" si="0"/>
        <v>87.420054926610007</v>
      </c>
      <c r="F23" s="2"/>
    </row>
    <row r="24" spans="1:6" ht="31.5" outlineLevel="4" x14ac:dyDescent="0.25">
      <c r="A24" s="25" t="s">
        <v>21</v>
      </c>
      <c r="B24" s="21" t="s">
        <v>187</v>
      </c>
      <c r="C24" s="4">
        <v>1517629.9</v>
      </c>
      <c r="D24" s="4">
        <v>1308844.33</v>
      </c>
      <c r="E24" s="14">
        <f t="shared" si="0"/>
        <v>86.242655735762725</v>
      </c>
      <c r="F24" s="2"/>
    </row>
    <row r="25" spans="1:6" ht="31.5" outlineLevel="2" x14ac:dyDescent="0.25">
      <c r="A25" s="25" t="s">
        <v>23</v>
      </c>
      <c r="B25" s="21" t="s">
        <v>22</v>
      </c>
      <c r="C25" s="4">
        <v>8510</v>
      </c>
      <c r="D25" s="4">
        <v>8510</v>
      </c>
      <c r="E25" s="14">
        <f t="shared" si="0"/>
        <v>100</v>
      </c>
      <c r="F25" s="2"/>
    </row>
    <row r="26" spans="1:6" ht="99" customHeight="1" outlineLevel="4" x14ac:dyDescent="0.25">
      <c r="A26" s="25" t="s">
        <v>191</v>
      </c>
      <c r="B26" s="21" t="s">
        <v>192</v>
      </c>
      <c r="C26" s="4">
        <v>8510</v>
      </c>
      <c r="D26" s="4">
        <v>8510</v>
      </c>
      <c r="E26" s="14">
        <f t="shared" si="0"/>
        <v>100</v>
      </c>
      <c r="F26" s="2"/>
    </row>
    <row r="27" spans="1:6" ht="15.75" outlineLevel="2" x14ac:dyDescent="0.25">
      <c r="A27" s="25" t="s">
        <v>25</v>
      </c>
      <c r="B27" s="21" t="s">
        <v>24</v>
      </c>
      <c r="C27" s="4">
        <v>3310873</v>
      </c>
      <c r="D27" s="4">
        <v>5035136.2699999996</v>
      </c>
      <c r="E27" s="14">
        <f t="shared" si="0"/>
        <v>152.07881033189733</v>
      </c>
      <c r="F27" s="2"/>
    </row>
    <row r="28" spans="1:6" ht="78.75" outlineLevel="4" x14ac:dyDescent="0.25">
      <c r="A28" s="25" t="s">
        <v>26</v>
      </c>
      <c r="B28" s="21" t="s">
        <v>193</v>
      </c>
      <c r="C28" s="4">
        <v>65071</v>
      </c>
      <c r="D28" s="4">
        <v>65070.9</v>
      </c>
      <c r="E28" s="14">
        <f t="shared" si="0"/>
        <v>99.999846321710137</v>
      </c>
      <c r="F28" s="2"/>
    </row>
    <row r="29" spans="1:6" ht="94.5" outlineLevel="4" x14ac:dyDescent="0.25">
      <c r="A29" s="25" t="s">
        <v>27</v>
      </c>
      <c r="B29" s="21" t="s">
        <v>194</v>
      </c>
      <c r="C29" s="9" t="s">
        <v>188</v>
      </c>
      <c r="D29" s="4">
        <v>1000</v>
      </c>
      <c r="E29" s="14" t="s">
        <v>190</v>
      </c>
      <c r="F29" s="2"/>
    </row>
    <row r="30" spans="1:6" ht="78.75" outlineLevel="4" x14ac:dyDescent="0.25">
      <c r="A30" s="25" t="s">
        <v>28</v>
      </c>
      <c r="B30" s="21" t="s">
        <v>195</v>
      </c>
      <c r="C30" s="4">
        <v>1235708</v>
      </c>
      <c r="D30" s="4">
        <v>3313426.58</v>
      </c>
      <c r="E30" s="14">
        <f t="shared" si="0"/>
        <v>268.13993111641264</v>
      </c>
      <c r="F30" s="2"/>
    </row>
    <row r="31" spans="1:6" ht="78.75" outlineLevel="4" x14ac:dyDescent="0.25">
      <c r="A31" s="25" t="s">
        <v>29</v>
      </c>
      <c r="B31" s="21" t="s">
        <v>196</v>
      </c>
      <c r="C31" s="4">
        <v>326061</v>
      </c>
      <c r="D31" s="4">
        <v>386157.78</v>
      </c>
      <c r="E31" s="14">
        <f t="shared" si="0"/>
        <v>118.43114631924703</v>
      </c>
      <c r="F31" s="2"/>
    </row>
    <row r="32" spans="1:6" ht="78.75" outlineLevel="4" x14ac:dyDescent="0.25">
      <c r="A32" s="25" t="s">
        <v>30</v>
      </c>
      <c r="B32" s="21" t="s">
        <v>197</v>
      </c>
      <c r="C32" s="4">
        <v>38067</v>
      </c>
      <c r="D32" s="4">
        <v>38460.39</v>
      </c>
      <c r="E32" s="14">
        <f t="shared" si="0"/>
        <v>101.0334147686973</v>
      </c>
      <c r="F32" s="2"/>
    </row>
    <row r="33" spans="1:6" ht="64.5" customHeight="1" outlineLevel="4" x14ac:dyDescent="0.25">
      <c r="A33" s="25" t="s">
        <v>31</v>
      </c>
      <c r="B33" s="21" t="s">
        <v>198</v>
      </c>
      <c r="C33" s="4">
        <v>1645966</v>
      </c>
      <c r="D33" s="4">
        <v>1231020.6200000001</v>
      </c>
      <c r="E33" s="14">
        <f t="shared" si="0"/>
        <v>74.790160914624011</v>
      </c>
      <c r="F33" s="2"/>
    </row>
    <row r="34" spans="1:6" ht="15.75" outlineLevel="2" x14ac:dyDescent="0.25">
      <c r="A34" s="25" t="s">
        <v>33</v>
      </c>
      <c r="B34" s="21" t="s">
        <v>32</v>
      </c>
      <c r="C34" s="9" t="s">
        <v>188</v>
      </c>
      <c r="D34" s="4">
        <v>11900</v>
      </c>
      <c r="E34" s="14" t="s">
        <v>190</v>
      </c>
      <c r="F34" s="2"/>
    </row>
    <row r="35" spans="1:6" ht="31.5" outlineLevel="4" x14ac:dyDescent="0.25">
      <c r="A35" s="25" t="s">
        <v>34</v>
      </c>
      <c r="B35" s="21" t="s">
        <v>199</v>
      </c>
      <c r="C35" s="9" t="s">
        <v>188</v>
      </c>
      <c r="D35" s="4">
        <v>11900</v>
      </c>
      <c r="E35" s="14" t="s">
        <v>190</v>
      </c>
      <c r="F35" s="2"/>
    </row>
    <row r="36" spans="1:6" ht="15.75" outlineLevel="1" x14ac:dyDescent="0.25">
      <c r="A36" s="25" t="s">
        <v>5</v>
      </c>
      <c r="B36" s="21" t="s">
        <v>35</v>
      </c>
      <c r="C36" s="4">
        <v>640428220.38999999</v>
      </c>
      <c r="D36" s="4">
        <v>618582016.42999995</v>
      </c>
      <c r="E36" s="14">
        <f t="shared" si="0"/>
        <v>96.588813037205583</v>
      </c>
      <c r="F36" s="2"/>
    </row>
    <row r="37" spans="1:6" ht="47.25" outlineLevel="2" x14ac:dyDescent="0.25">
      <c r="A37" s="25" t="s">
        <v>7</v>
      </c>
      <c r="B37" s="21" t="s">
        <v>36</v>
      </c>
      <c r="C37" s="4">
        <v>573749382.88999999</v>
      </c>
      <c r="D37" s="4">
        <v>554566770.22000003</v>
      </c>
      <c r="E37" s="14">
        <f t="shared" si="0"/>
        <v>96.656621646654088</v>
      </c>
      <c r="F37" s="2"/>
    </row>
    <row r="38" spans="1:6" ht="31.5" outlineLevel="3" x14ac:dyDescent="0.25">
      <c r="A38" s="24" t="s">
        <v>37</v>
      </c>
      <c r="B38" s="20" t="s">
        <v>200</v>
      </c>
      <c r="C38" s="3">
        <v>493812.94</v>
      </c>
      <c r="D38" s="3">
        <v>493812.94</v>
      </c>
      <c r="E38" s="10">
        <f t="shared" si="0"/>
        <v>100</v>
      </c>
      <c r="F38" s="2"/>
    </row>
    <row r="39" spans="1:6" ht="47.25" outlineLevel="4" x14ac:dyDescent="0.25">
      <c r="A39" s="25" t="s">
        <v>38</v>
      </c>
      <c r="B39" s="21" t="s">
        <v>201</v>
      </c>
      <c r="C39" s="4">
        <v>493812.94</v>
      </c>
      <c r="D39" s="4">
        <v>493812.94</v>
      </c>
      <c r="E39" s="14">
        <f t="shared" si="0"/>
        <v>100</v>
      </c>
      <c r="F39" s="2"/>
    </row>
    <row r="40" spans="1:6" ht="31.5" outlineLevel="3" x14ac:dyDescent="0.25">
      <c r="A40" s="26" t="s">
        <v>8</v>
      </c>
      <c r="B40" s="22" t="s">
        <v>202</v>
      </c>
      <c r="C40" s="17">
        <v>364977718.98000002</v>
      </c>
      <c r="D40" s="17">
        <v>352488396.18000001</v>
      </c>
      <c r="E40" s="10">
        <f t="shared" si="0"/>
        <v>96.57805883742607</v>
      </c>
      <c r="F40" s="2"/>
    </row>
    <row r="41" spans="1:6" ht="47.25" outlineLevel="4" x14ac:dyDescent="0.25">
      <c r="A41" s="25" t="s">
        <v>39</v>
      </c>
      <c r="B41" s="21" t="s">
        <v>203</v>
      </c>
      <c r="C41" s="4">
        <v>164426341.13</v>
      </c>
      <c r="D41" s="4">
        <v>161959883.78</v>
      </c>
      <c r="E41" s="14">
        <f t="shared" si="0"/>
        <v>98.49996215141104</v>
      </c>
      <c r="F41" s="2"/>
    </row>
    <row r="42" spans="1:6" ht="94.5" outlineLevel="4" x14ac:dyDescent="0.25">
      <c r="A42" s="25" t="s">
        <v>40</v>
      </c>
      <c r="B42" s="21" t="s">
        <v>204</v>
      </c>
      <c r="C42" s="4">
        <v>36059774.700000003</v>
      </c>
      <c r="D42" s="4">
        <v>33314643.989999998</v>
      </c>
      <c r="E42" s="14">
        <f t="shared" si="0"/>
        <v>92.387277145134235</v>
      </c>
      <c r="F42" s="2"/>
    </row>
    <row r="43" spans="1:6" ht="78.75" outlineLevel="4" x14ac:dyDescent="0.25">
      <c r="A43" s="25" t="s">
        <v>41</v>
      </c>
      <c r="B43" s="21" t="s">
        <v>205</v>
      </c>
      <c r="C43" s="4">
        <v>59254205.119999997</v>
      </c>
      <c r="D43" s="4">
        <v>59254205.119999997</v>
      </c>
      <c r="E43" s="14">
        <f t="shared" si="0"/>
        <v>100</v>
      </c>
      <c r="F43" s="2"/>
    </row>
    <row r="44" spans="1:6" ht="90" customHeight="1" outlineLevel="4" x14ac:dyDescent="0.25">
      <c r="A44" s="25" t="s">
        <v>42</v>
      </c>
      <c r="B44" s="21" t="s">
        <v>206</v>
      </c>
      <c r="C44" s="4">
        <v>927646.85</v>
      </c>
      <c r="D44" s="4">
        <v>927646.85</v>
      </c>
      <c r="E44" s="14">
        <f t="shared" si="0"/>
        <v>100</v>
      </c>
      <c r="F44" s="2"/>
    </row>
    <row r="45" spans="1:6" ht="47.25" outlineLevel="4" x14ac:dyDescent="0.25">
      <c r="A45" s="25" t="s">
        <v>43</v>
      </c>
      <c r="B45" s="21" t="s">
        <v>207</v>
      </c>
      <c r="C45" s="4">
        <v>19305000</v>
      </c>
      <c r="D45" s="4">
        <v>19305000</v>
      </c>
      <c r="E45" s="14">
        <f t="shared" si="0"/>
        <v>100</v>
      </c>
      <c r="F45" s="2"/>
    </row>
    <row r="46" spans="1:6" ht="31.5" outlineLevel="4" x14ac:dyDescent="0.25">
      <c r="A46" s="25" t="s">
        <v>9</v>
      </c>
      <c r="B46" s="21" t="s">
        <v>208</v>
      </c>
      <c r="C46" s="4">
        <v>85004751.180000007</v>
      </c>
      <c r="D46" s="4">
        <v>77727016.439999998</v>
      </c>
      <c r="E46" s="14">
        <f t="shared" si="0"/>
        <v>91.438437688513204</v>
      </c>
      <c r="F46" s="2"/>
    </row>
    <row r="47" spans="1:6" ht="31.5" outlineLevel="3" x14ac:dyDescent="0.25">
      <c r="A47" s="24" t="s">
        <v>44</v>
      </c>
      <c r="B47" s="20" t="s">
        <v>209</v>
      </c>
      <c r="C47" s="3">
        <v>81315726.969999999</v>
      </c>
      <c r="D47" s="3">
        <v>74777736.739999995</v>
      </c>
      <c r="E47" s="10">
        <f t="shared" si="0"/>
        <v>91.959746935039917</v>
      </c>
      <c r="F47" s="2"/>
    </row>
    <row r="48" spans="1:6" ht="47.25" outlineLevel="4" x14ac:dyDescent="0.25">
      <c r="A48" s="25" t="s">
        <v>45</v>
      </c>
      <c r="B48" s="21" t="s">
        <v>210</v>
      </c>
      <c r="C48" s="4">
        <v>16703329.699999999</v>
      </c>
      <c r="D48" s="4">
        <v>14672357.73</v>
      </c>
      <c r="E48" s="14">
        <f t="shared" si="0"/>
        <v>87.840915515186182</v>
      </c>
      <c r="F48" s="2"/>
    </row>
    <row r="49" spans="1:6" ht="65.25" customHeight="1" outlineLevel="4" x14ac:dyDescent="0.25">
      <c r="A49" s="25" t="s">
        <v>46</v>
      </c>
      <c r="B49" s="21" t="s">
        <v>211</v>
      </c>
      <c r="C49" s="4">
        <v>61984900</v>
      </c>
      <c r="D49" s="4">
        <v>57502777.689999998</v>
      </c>
      <c r="E49" s="14">
        <f t="shared" si="0"/>
        <v>92.769009371637281</v>
      </c>
      <c r="F49" s="2"/>
    </row>
    <row r="50" spans="1:6" ht="63" outlineLevel="4" x14ac:dyDescent="0.25">
      <c r="A50" s="25" t="s">
        <v>47</v>
      </c>
      <c r="B50" s="21" t="s">
        <v>212</v>
      </c>
      <c r="C50" s="4">
        <v>20688.27</v>
      </c>
      <c r="D50" s="9" t="s">
        <v>188</v>
      </c>
      <c r="E50" s="15" t="s">
        <v>189</v>
      </c>
      <c r="F50" s="2"/>
    </row>
    <row r="51" spans="1:6" ht="51" customHeight="1" outlineLevel="4" x14ac:dyDescent="0.25">
      <c r="A51" s="25" t="s">
        <v>48</v>
      </c>
      <c r="B51" s="21" t="s">
        <v>213</v>
      </c>
      <c r="C51" s="4">
        <v>2606809</v>
      </c>
      <c r="D51" s="4">
        <v>2602601.3199999998</v>
      </c>
      <c r="E51" s="14">
        <f t="shared" si="0"/>
        <v>99.83858886477681</v>
      </c>
      <c r="F51" s="2"/>
    </row>
    <row r="52" spans="1:6" ht="15.75" outlineLevel="3" x14ac:dyDescent="0.25">
      <c r="A52" s="24" t="s">
        <v>49</v>
      </c>
      <c r="B52" s="20" t="s">
        <v>214</v>
      </c>
      <c r="C52" s="3">
        <v>126962124</v>
      </c>
      <c r="D52" s="3">
        <v>126806824.36</v>
      </c>
      <c r="E52" s="10">
        <f t="shared" si="0"/>
        <v>99.877680338744184</v>
      </c>
      <c r="F52" s="2"/>
    </row>
    <row r="53" spans="1:6" ht="78.75" outlineLevel="4" x14ac:dyDescent="0.25">
      <c r="A53" s="25" t="s">
        <v>50</v>
      </c>
      <c r="B53" s="21" t="s">
        <v>215</v>
      </c>
      <c r="C53" s="4">
        <v>90000000</v>
      </c>
      <c r="D53" s="4">
        <v>90000000</v>
      </c>
      <c r="E53" s="14">
        <f t="shared" si="0"/>
        <v>100</v>
      </c>
      <c r="F53" s="2"/>
    </row>
    <row r="54" spans="1:6" ht="31.5" outlineLevel="4" x14ac:dyDescent="0.25">
      <c r="A54" s="25" t="s">
        <v>51</v>
      </c>
      <c r="B54" s="21" t="s">
        <v>216</v>
      </c>
      <c r="C54" s="4">
        <v>36962124</v>
      </c>
      <c r="D54" s="4">
        <v>36806824.359999999</v>
      </c>
      <c r="E54" s="14">
        <f t="shared" si="0"/>
        <v>99.5798411368351</v>
      </c>
      <c r="F54" s="2"/>
    </row>
    <row r="55" spans="1:6" ht="15.75" outlineLevel="2" x14ac:dyDescent="0.25">
      <c r="A55" s="25" t="s">
        <v>53</v>
      </c>
      <c r="B55" s="21" t="s">
        <v>52</v>
      </c>
      <c r="C55" s="4">
        <v>66678837.5</v>
      </c>
      <c r="D55" s="4">
        <v>66678837.5</v>
      </c>
      <c r="E55" s="14">
        <f t="shared" si="0"/>
        <v>100</v>
      </c>
      <c r="F55" s="2"/>
    </row>
    <row r="56" spans="1:6" ht="31.5" outlineLevel="4" x14ac:dyDescent="0.25">
      <c r="A56" s="25" t="s">
        <v>54</v>
      </c>
      <c r="B56" s="21" t="s">
        <v>217</v>
      </c>
      <c r="C56" s="4">
        <v>66678837.5</v>
      </c>
      <c r="D56" s="4">
        <v>66678837.5</v>
      </c>
      <c r="E56" s="14">
        <f t="shared" si="0"/>
        <v>100</v>
      </c>
      <c r="F56" s="2"/>
    </row>
    <row r="57" spans="1:6" ht="47.25" outlineLevel="2" x14ac:dyDescent="0.25">
      <c r="A57" s="25" t="s">
        <v>56</v>
      </c>
      <c r="B57" s="21" t="s">
        <v>55</v>
      </c>
      <c r="C57" s="9" t="s">
        <v>188</v>
      </c>
      <c r="D57" s="4">
        <v>-2663591.29</v>
      </c>
      <c r="E57" s="14" t="s">
        <v>190</v>
      </c>
      <c r="F57" s="2"/>
    </row>
    <row r="58" spans="1:6" ht="57" customHeight="1" outlineLevel="4" x14ac:dyDescent="0.25">
      <c r="A58" s="25" t="s">
        <v>57</v>
      </c>
      <c r="B58" s="21" t="s">
        <v>218</v>
      </c>
      <c r="C58" s="9" t="s">
        <v>188</v>
      </c>
      <c r="D58" s="4">
        <v>-2663591.29</v>
      </c>
      <c r="E58" s="14" t="s">
        <v>190</v>
      </c>
      <c r="F58" s="2"/>
    </row>
    <row r="59" spans="1:6" ht="47.25" x14ac:dyDescent="0.25">
      <c r="A59" s="24" t="s">
        <v>297</v>
      </c>
      <c r="B59" s="20" t="s">
        <v>58</v>
      </c>
      <c r="C59" s="3">
        <v>90728404.299999997</v>
      </c>
      <c r="D59" s="3">
        <v>90728404.480000004</v>
      </c>
      <c r="E59" s="10">
        <f t="shared" si="0"/>
        <v>100.00000019839432</v>
      </c>
      <c r="F59" s="2"/>
    </row>
    <row r="60" spans="1:6" ht="15.75" outlineLevel="1" x14ac:dyDescent="0.25">
      <c r="A60" s="25" t="s">
        <v>13</v>
      </c>
      <c r="B60" s="21" t="s">
        <v>59</v>
      </c>
      <c r="C60" s="4">
        <v>7557</v>
      </c>
      <c r="D60" s="4">
        <v>7557.18</v>
      </c>
      <c r="E60" s="14">
        <f t="shared" si="0"/>
        <v>100.00238189757842</v>
      </c>
      <c r="F60" s="2"/>
    </row>
    <row r="61" spans="1:6" ht="31.5" outlineLevel="2" x14ac:dyDescent="0.25">
      <c r="A61" s="25" t="s">
        <v>18</v>
      </c>
      <c r="B61" s="21" t="s">
        <v>60</v>
      </c>
      <c r="C61" s="4">
        <v>7557</v>
      </c>
      <c r="D61" s="4">
        <v>7557.18</v>
      </c>
      <c r="E61" s="14">
        <f t="shared" si="0"/>
        <v>100.00238189757842</v>
      </c>
      <c r="F61" s="2"/>
    </row>
    <row r="62" spans="1:6" ht="31.5" outlineLevel="4" x14ac:dyDescent="0.25">
      <c r="A62" s="25" t="s">
        <v>21</v>
      </c>
      <c r="B62" s="21" t="s">
        <v>219</v>
      </c>
      <c r="C62" s="4">
        <v>7557</v>
      </c>
      <c r="D62" s="4">
        <v>7557.18</v>
      </c>
      <c r="E62" s="14">
        <f t="shared" si="0"/>
        <v>100.00238189757842</v>
      </c>
      <c r="F62" s="2"/>
    </row>
    <row r="63" spans="1:6" ht="15.75" outlineLevel="1" x14ac:dyDescent="0.25">
      <c r="A63" s="25" t="s">
        <v>5</v>
      </c>
      <c r="B63" s="21" t="s">
        <v>61</v>
      </c>
      <c r="C63" s="4">
        <v>90720847.299999997</v>
      </c>
      <c r="D63" s="4">
        <v>90720847.299999997</v>
      </c>
      <c r="E63" s="14">
        <f t="shared" si="0"/>
        <v>100</v>
      </c>
      <c r="F63" s="2"/>
    </row>
    <row r="64" spans="1:6" ht="47.25" outlineLevel="2" x14ac:dyDescent="0.25">
      <c r="A64" s="25" t="s">
        <v>7</v>
      </c>
      <c r="B64" s="21" t="s">
        <v>62</v>
      </c>
      <c r="C64" s="4">
        <v>90502647</v>
      </c>
      <c r="D64" s="4">
        <v>90502647</v>
      </c>
      <c r="E64" s="14">
        <f t="shared" si="0"/>
        <v>100</v>
      </c>
      <c r="F64" s="2"/>
    </row>
    <row r="65" spans="1:6" ht="31.5" outlineLevel="3" x14ac:dyDescent="0.25">
      <c r="A65" s="24" t="s">
        <v>37</v>
      </c>
      <c r="B65" s="20" t="s">
        <v>223</v>
      </c>
      <c r="C65" s="3">
        <v>90502647</v>
      </c>
      <c r="D65" s="3">
        <v>90502647</v>
      </c>
      <c r="E65" s="10">
        <f t="shared" si="0"/>
        <v>100</v>
      </c>
      <c r="F65" s="2"/>
    </row>
    <row r="66" spans="1:6" ht="47.25" outlineLevel="4" x14ac:dyDescent="0.25">
      <c r="A66" s="25" t="s">
        <v>63</v>
      </c>
      <c r="B66" s="21" t="s">
        <v>220</v>
      </c>
      <c r="C66" s="4">
        <v>90502647</v>
      </c>
      <c r="D66" s="4">
        <v>90502647</v>
      </c>
      <c r="E66" s="14">
        <f t="shared" si="0"/>
        <v>100</v>
      </c>
      <c r="F66" s="2"/>
    </row>
    <row r="67" spans="1:6" ht="78.75" outlineLevel="2" x14ac:dyDescent="0.25">
      <c r="A67" s="25" t="s">
        <v>65</v>
      </c>
      <c r="B67" s="21" t="s">
        <v>64</v>
      </c>
      <c r="C67" s="4">
        <v>218200.3</v>
      </c>
      <c r="D67" s="4">
        <v>218200.3</v>
      </c>
      <c r="E67" s="14">
        <f t="shared" si="0"/>
        <v>100</v>
      </c>
      <c r="F67" s="2"/>
    </row>
    <row r="68" spans="1:6" ht="47.25" outlineLevel="4" x14ac:dyDescent="0.25">
      <c r="A68" s="25" t="s">
        <v>67</v>
      </c>
      <c r="B68" s="21" t="s">
        <v>66</v>
      </c>
      <c r="C68" s="4">
        <v>2766.23</v>
      </c>
      <c r="D68" s="4">
        <v>2766.23</v>
      </c>
      <c r="E68" s="14">
        <f t="shared" si="0"/>
        <v>100</v>
      </c>
      <c r="F68" s="2"/>
    </row>
    <row r="69" spans="1:6" ht="47.25" outlineLevel="4" x14ac:dyDescent="0.25">
      <c r="A69" s="25" t="s">
        <v>69</v>
      </c>
      <c r="B69" s="21" t="s">
        <v>68</v>
      </c>
      <c r="C69" s="4">
        <v>215434.07</v>
      </c>
      <c r="D69" s="4">
        <v>215434.07</v>
      </c>
      <c r="E69" s="14">
        <f t="shared" si="0"/>
        <v>100</v>
      </c>
      <c r="F69" s="2"/>
    </row>
    <row r="70" spans="1:6" ht="47.25" x14ac:dyDescent="0.25">
      <c r="A70" s="24" t="s">
        <v>71</v>
      </c>
      <c r="B70" s="20" t="s">
        <v>70</v>
      </c>
      <c r="C70" s="3">
        <v>835735872.29999995</v>
      </c>
      <c r="D70" s="3">
        <v>829851613.97000003</v>
      </c>
      <c r="E70" s="10">
        <f t="shared" si="0"/>
        <v>99.295918899136623</v>
      </c>
      <c r="F70" s="2"/>
    </row>
    <row r="71" spans="1:6" ht="15.75" outlineLevel="1" x14ac:dyDescent="0.25">
      <c r="A71" s="25" t="s">
        <v>13</v>
      </c>
      <c r="B71" s="21" t="s">
        <v>72</v>
      </c>
      <c r="C71" s="4">
        <v>282513</v>
      </c>
      <c r="D71" s="4">
        <v>282513</v>
      </c>
      <c r="E71" s="14">
        <f t="shared" si="0"/>
        <v>100</v>
      </c>
      <c r="F71" s="2"/>
    </row>
    <row r="72" spans="1:6" ht="31.5" outlineLevel="2" x14ac:dyDescent="0.25">
      <c r="A72" s="25" t="s">
        <v>18</v>
      </c>
      <c r="B72" s="21" t="s">
        <v>73</v>
      </c>
      <c r="C72" s="4">
        <v>282513</v>
      </c>
      <c r="D72" s="4">
        <v>282513</v>
      </c>
      <c r="E72" s="14">
        <f t="shared" si="0"/>
        <v>100</v>
      </c>
      <c r="F72" s="2"/>
    </row>
    <row r="73" spans="1:6" ht="31.5" outlineLevel="4" x14ac:dyDescent="0.25">
      <c r="A73" s="25" t="s">
        <v>21</v>
      </c>
      <c r="B73" s="21" t="s">
        <v>221</v>
      </c>
      <c r="C73" s="4">
        <v>282513</v>
      </c>
      <c r="D73" s="4">
        <v>282513</v>
      </c>
      <c r="E73" s="14">
        <f t="shared" si="0"/>
        <v>100</v>
      </c>
      <c r="F73" s="2"/>
    </row>
    <row r="74" spans="1:6" ht="15.75" outlineLevel="1" x14ac:dyDescent="0.25">
      <c r="A74" s="25" t="s">
        <v>5</v>
      </c>
      <c r="B74" s="21" t="s">
        <v>74</v>
      </c>
      <c r="C74" s="4">
        <v>835453359.29999995</v>
      </c>
      <c r="D74" s="4">
        <v>829569100.97000003</v>
      </c>
      <c r="E74" s="14">
        <f t="shared" ref="E74:E135" si="1">D74/C74*100</f>
        <v>99.295680810365027</v>
      </c>
      <c r="F74" s="2"/>
    </row>
    <row r="75" spans="1:6" ht="47.25" outlineLevel="2" x14ac:dyDescent="0.25">
      <c r="A75" s="25" t="s">
        <v>7</v>
      </c>
      <c r="B75" s="21" t="s">
        <v>75</v>
      </c>
      <c r="C75" s="4">
        <v>832168803.28999996</v>
      </c>
      <c r="D75" s="4">
        <v>826410943.25</v>
      </c>
      <c r="E75" s="14">
        <f t="shared" si="1"/>
        <v>99.30808989507463</v>
      </c>
      <c r="F75" s="2"/>
    </row>
    <row r="76" spans="1:6" ht="31.5" outlineLevel="3" x14ac:dyDescent="0.25">
      <c r="A76" s="24" t="s">
        <v>8</v>
      </c>
      <c r="B76" s="20" t="s">
        <v>224</v>
      </c>
      <c r="C76" s="3">
        <v>110165283.29000001</v>
      </c>
      <c r="D76" s="3">
        <v>108520925.97</v>
      </c>
      <c r="E76" s="10">
        <f t="shared" si="1"/>
        <v>98.507372494407889</v>
      </c>
      <c r="F76" s="2"/>
    </row>
    <row r="77" spans="1:6" ht="81.75" customHeight="1" outlineLevel="4" x14ac:dyDescent="0.25">
      <c r="A77" s="25" t="s">
        <v>76</v>
      </c>
      <c r="B77" s="21" t="s">
        <v>222</v>
      </c>
      <c r="C77" s="4">
        <v>28581100</v>
      </c>
      <c r="D77" s="4">
        <v>27204999.32</v>
      </c>
      <c r="E77" s="14">
        <f t="shared" si="1"/>
        <v>95.185277403598874</v>
      </c>
      <c r="F77" s="2"/>
    </row>
    <row r="78" spans="1:6" ht="63" outlineLevel="4" x14ac:dyDescent="0.25">
      <c r="A78" s="25" t="s">
        <v>77</v>
      </c>
      <c r="B78" s="21" t="s">
        <v>225</v>
      </c>
      <c r="C78" s="4">
        <v>145000</v>
      </c>
      <c r="D78" s="4">
        <v>145000</v>
      </c>
      <c r="E78" s="14">
        <f t="shared" si="1"/>
        <v>100</v>
      </c>
      <c r="F78" s="2"/>
    </row>
    <row r="79" spans="1:6" ht="31.5" outlineLevel="4" x14ac:dyDescent="0.25">
      <c r="A79" s="25" t="s">
        <v>78</v>
      </c>
      <c r="B79" s="21" t="s">
        <v>226</v>
      </c>
      <c r="C79" s="4">
        <v>106383</v>
      </c>
      <c r="D79" s="4">
        <v>106383</v>
      </c>
      <c r="E79" s="14">
        <f t="shared" si="1"/>
        <v>100</v>
      </c>
      <c r="F79" s="2"/>
    </row>
    <row r="80" spans="1:6" ht="31.5" outlineLevel="4" x14ac:dyDescent="0.25">
      <c r="A80" s="25" t="s">
        <v>9</v>
      </c>
      <c r="B80" s="21" t="s">
        <v>227</v>
      </c>
      <c r="C80" s="4">
        <v>81332800.290000007</v>
      </c>
      <c r="D80" s="4">
        <v>81064543.650000006</v>
      </c>
      <c r="E80" s="14">
        <f t="shared" si="1"/>
        <v>99.670174100678324</v>
      </c>
      <c r="F80" s="2"/>
    </row>
    <row r="81" spans="1:6" ht="31.5" outlineLevel="3" x14ac:dyDescent="0.25">
      <c r="A81" s="24" t="s">
        <v>44</v>
      </c>
      <c r="B81" s="20" t="s">
        <v>228</v>
      </c>
      <c r="C81" s="3">
        <v>685539200</v>
      </c>
      <c r="D81" s="3">
        <v>681785049.27999997</v>
      </c>
      <c r="E81" s="10">
        <f t="shared" si="1"/>
        <v>99.452379860991172</v>
      </c>
      <c r="F81" s="2"/>
    </row>
    <row r="82" spans="1:6" ht="47.25" outlineLevel="4" x14ac:dyDescent="0.25">
      <c r="A82" s="25" t="s">
        <v>45</v>
      </c>
      <c r="B82" s="21" t="s">
        <v>229</v>
      </c>
      <c r="C82" s="4">
        <v>15388300</v>
      </c>
      <c r="D82" s="4">
        <v>15139257.939999999</v>
      </c>
      <c r="E82" s="14">
        <f t="shared" si="1"/>
        <v>98.381614213395892</v>
      </c>
      <c r="F82" s="2"/>
    </row>
    <row r="83" spans="1:6" ht="78.75" outlineLevel="4" x14ac:dyDescent="0.25">
      <c r="A83" s="25" t="s">
        <v>79</v>
      </c>
      <c r="B83" s="21" t="s">
        <v>230</v>
      </c>
      <c r="C83" s="4">
        <v>12111500</v>
      </c>
      <c r="D83" s="4">
        <v>8606391.3399999999</v>
      </c>
      <c r="E83" s="14">
        <f t="shared" si="1"/>
        <v>71.059665111670725</v>
      </c>
      <c r="F83" s="2"/>
    </row>
    <row r="84" spans="1:6" ht="30" customHeight="1" outlineLevel="4" x14ac:dyDescent="0.25">
      <c r="A84" s="25" t="s">
        <v>80</v>
      </c>
      <c r="B84" s="21" t="s">
        <v>231</v>
      </c>
      <c r="C84" s="4">
        <v>658039400</v>
      </c>
      <c r="D84" s="4">
        <v>658039400</v>
      </c>
      <c r="E84" s="14">
        <f t="shared" si="1"/>
        <v>100</v>
      </c>
      <c r="F84" s="2"/>
    </row>
    <row r="85" spans="1:6" ht="20.25" customHeight="1" outlineLevel="3" x14ac:dyDescent="0.25">
      <c r="A85" s="24" t="s">
        <v>49</v>
      </c>
      <c r="B85" s="20" t="s">
        <v>233</v>
      </c>
      <c r="C85" s="3">
        <v>36464320</v>
      </c>
      <c r="D85" s="3">
        <v>36104968</v>
      </c>
      <c r="E85" s="10">
        <f t="shared" si="1"/>
        <v>99.014510622987075</v>
      </c>
      <c r="F85" s="2"/>
    </row>
    <row r="86" spans="1:6" ht="90.75" customHeight="1" outlineLevel="4" x14ac:dyDescent="0.25">
      <c r="A86" s="25" t="s">
        <v>81</v>
      </c>
      <c r="B86" s="21" t="s">
        <v>232</v>
      </c>
      <c r="C86" s="4">
        <v>1012700</v>
      </c>
      <c r="D86" s="4">
        <v>1012700</v>
      </c>
      <c r="E86" s="14">
        <f t="shared" si="1"/>
        <v>100</v>
      </c>
      <c r="F86" s="2"/>
    </row>
    <row r="87" spans="1:6" ht="78.75" outlineLevel="4" x14ac:dyDescent="0.25">
      <c r="A87" s="25" t="s">
        <v>82</v>
      </c>
      <c r="B87" s="21" t="s">
        <v>234</v>
      </c>
      <c r="C87" s="4">
        <v>26053020</v>
      </c>
      <c r="D87" s="4">
        <v>25693668</v>
      </c>
      <c r="E87" s="14">
        <f t="shared" si="1"/>
        <v>98.620689655172413</v>
      </c>
      <c r="F87" s="2"/>
    </row>
    <row r="88" spans="1:6" ht="47.25" outlineLevel="4" x14ac:dyDescent="0.25">
      <c r="A88" s="25" t="s">
        <v>83</v>
      </c>
      <c r="B88" s="21" t="s">
        <v>235</v>
      </c>
      <c r="C88" s="4">
        <v>2500000</v>
      </c>
      <c r="D88" s="4">
        <v>2500000</v>
      </c>
      <c r="E88" s="14">
        <f t="shared" si="1"/>
        <v>100</v>
      </c>
      <c r="F88" s="2"/>
    </row>
    <row r="89" spans="1:6" ht="31.5" outlineLevel="4" x14ac:dyDescent="0.25">
      <c r="A89" s="25" t="s">
        <v>51</v>
      </c>
      <c r="B89" s="21" t="s">
        <v>236</v>
      </c>
      <c r="C89" s="4">
        <v>6898600</v>
      </c>
      <c r="D89" s="4">
        <v>6898600</v>
      </c>
      <c r="E89" s="14">
        <f t="shared" si="1"/>
        <v>100</v>
      </c>
      <c r="F89" s="2"/>
    </row>
    <row r="90" spans="1:6" ht="15.75" outlineLevel="2" x14ac:dyDescent="0.25">
      <c r="A90" s="25" t="s">
        <v>53</v>
      </c>
      <c r="B90" s="21" t="s">
        <v>84</v>
      </c>
      <c r="C90" s="4">
        <v>3179076.6</v>
      </c>
      <c r="D90" s="4">
        <v>3179076.6</v>
      </c>
      <c r="E90" s="14">
        <f t="shared" si="1"/>
        <v>100</v>
      </c>
      <c r="F90" s="2"/>
    </row>
    <row r="91" spans="1:6" ht="31.5" outlineLevel="4" x14ac:dyDescent="0.25">
      <c r="A91" s="25" t="s">
        <v>54</v>
      </c>
      <c r="B91" s="21" t="s">
        <v>237</v>
      </c>
      <c r="C91" s="4">
        <v>3179076.6</v>
      </c>
      <c r="D91" s="4">
        <v>3179076.6</v>
      </c>
      <c r="E91" s="14">
        <f t="shared" si="1"/>
        <v>100</v>
      </c>
      <c r="F91" s="2"/>
    </row>
    <row r="92" spans="1:6" ht="78.75" outlineLevel="2" x14ac:dyDescent="0.25">
      <c r="A92" s="25" t="s">
        <v>65</v>
      </c>
      <c r="B92" s="21" t="s">
        <v>85</v>
      </c>
      <c r="C92" s="4">
        <v>105479.41</v>
      </c>
      <c r="D92" s="4">
        <v>105479.41</v>
      </c>
      <c r="E92" s="14">
        <f t="shared" si="1"/>
        <v>100</v>
      </c>
      <c r="F92" s="2"/>
    </row>
    <row r="93" spans="1:6" ht="47.25" outlineLevel="4" x14ac:dyDescent="0.25">
      <c r="A93" s="25" t="s">
        <v>69</v>
      </c>
      <c r="B93" s="21" t="s">
        <v>238</v>
      </c>
      <c r="C93" s="4">
        <v>105479.41</v>
      </c>
      <c r="D93" s="4">
        <v>105479.41</v>
      </c>
      <c r="E93" s="14">
        <f t="shared" si="1"/>
        <v>100</v>
      </c>
      <c r="F93" s="2"/>
    </row>
    <row r="94" spans="1:6" ht="47.25" outlineLevel="2" x14ac:dyDescent="0.25">
      <c r="A94" s="25" t="s">
        <v>56</v>
      </c>
      <c r="B94" s="21" t="s">
        <v>86</v>
      </c>
      <c r="C94" s="9" t="s">
        <v>188</v>
      </c>
      <c r="D94" s="4">
        <v>-126398.29</v>
      </c>
      <c r="E94" s="14" t="s">
        <v>190</v>
      </c>
      <c r="F94" s="2"/>
    </row>
    <row r="95" spans="1:6" ht="60.75" customHeight="1" outlineLevel="4" x14ac:dyDescent="0.25">
      <c r="A95" s="25" t="s">
        <v>57</v>
      </c>
      <c r="B95" s="21" t="s">
        <v>239</v>
      </c>
      <c r="C95" s="9" t="s">
        <v>188</v>
      </c>
      <c r="D95" s="4">
        <v>-126398.29</v>
      </c>
      <c r="E95" s="14" t="s">
        <v>190</v>
      </c>
      <c r="F95" s="2"/>
    </row>
    <row r="96" spans="1:6" ht="47.25" x14ac:dyDescent="0.25">
      <c r="A96" s="24" t="s">
        <v>240</v>
      </c>
      <c r="B96" s="20" t="s">
        <v>87</v>
      </c>
      <c r="C96" s="3">
        <v>47376440</v>
      </c>
      <c r="D96" s="3">
        <v>47376440.909999996</v>
      </c>
      <c r="E96" s="10">
        <f t="shared" si="1"/>
        <v>100.00000192078593</v>
      </c>
      <c r="F96" s="2"/>
    </row>
    <row r="97" spans="1:6" ht="15.75" outlineLevel="1" x14ac:dyDescent="0.25">
      <c r="A97" s="25" t="s">
        <v>13</v>
      </c>
      <c r="B97" s="21" t="s">
        <v>88</v>
      </c>
      <c r="C97" s="4">
        <v>47376440</v>
      </c>
      <c r="D97" s="4">
        <v>47376440.909999996</v>
      </c>
      <c r="E97" s="14">
        <f t="shared" si="1"/>
        <v>100.00000192078593</v>
      </c>
      <c r="F97" s="2"/>
    </row>
    <row r="98" spans="1:6" ht="31.5" outlineLevel="2" x14ac:dyDescent="0.25">
      <c r="A98" s="25" t="s">
        <v>90</v>
      </c>
      <c r="B98" s="21" t="s">
        <v>89</v>
      </c>
      <c r="C98" s="4">
        <v>47376440</v>
      </c>
      <c r="D98" s="4">
        <v>47376440.909999996</v>
      </c>
      <c r="E98" s="14">
        <f t="shared" si="1"/>
        <v>100.00000192078593</v>
      </c>
      <c r="F98" s="2"/>
    </row>
    <row r="99" spans="1:6" ht="31.5" outlineLevel="4" x14ac:dyDescent="0.25">
      <c r="A99" s="25" t="s">
        <v>91</v>
      </c>
      <c r="B99" s="21" t="s">
        <v>241</v>
      </c>
      <c r="C99" s="4">
        <v>1017464</v>
      </c>
      <c r="D99" s="4">
        <v>1017173.15</v>
      </c>
      <c r="E99" s="14">
        <f t="shared" si="1"/>
        <v>99.971414222026539</v>
      </c>
      <c r="F99" s="2"/>
    </row>
    <row r="100" spans="1:6" ht="31.5" outlineLevel="4" x14ac:dyDescent="0.25">
      <c r="A100" s="25" t="s">
        <v>92</v>
      </c>
      <c r="B100" s="21" t="s">
        <v>242</v>
      </c>
      <c r="C100" s="4">
        <v>4527491</v>
      </c>
      <c r="D100" s="4">
        <v>7839534.5499999998</v>
      </c>
      <c r="E100" s="14">
        <f t="shared" si="1"/>
        <v>173.15406148791902</v>
      </c>
      <c r="F100" s="2"/>
    </row>
    <row r="101" spans="1:6" ht="15.75" outlineLevel="4" x14ac:dyDescent="0.25">
      <c r="A101" s="25" t="s">
        <v>93</v>
      </c>
      <c r="B101" s="21" t="s">
        <v>243</v>
      </c>
      <c r="C101" s="4">
        <v>41801702</v>
      </c>
      <c r="D101" s="4">
        <v>38518759.109999999</v>
      </c>
      <c r="E101" s="14">
        <f t="shared" si="1"/>
        <v>92.14638942213405</v>
      </c>
      <c r="F101" s="2"/>
    </row>
    <row r="102" spans="1:6" ht="31.5" outlineLevel="4" x14ac:dyDescent="0.25">
      <c r="A102" s="25" t="s">
        <v>94</v>
      </c>
      <c r="B102" s="21" t="s">
        <v>244</v>
      </c>
      <c r="C102" s="4">
        <v>29783</v>
      </c>
      <c r="D102" s="4">
        <v>974.1</v>
      </c>
      <c r="E102" s="14">
        <f t="shared" si="1"/>
        <v>3.2706577577812848</v>
      </c>
      <c r="F102" s="2"/>
    </row>
    <row r="103" spans="1:6" ht="31.5" x14ac:dyDescent="0.25">
      <c r="A103" s="24" t="s">
        <v>245</v>
      </c>
      <c r="B103" s="20" t="s">
        <v>95</v>
      </c>
      <c r="C103" s="3">
        <v>7896008</v>
      </c>
      <c r="D103" s="3">
        <v>8498825.3399999999</v>
      </c>
      <c r="E103" s="10">
        <f t="shared" si="1"/>
        <v>107.63445705728769</v>
      </c>
      <c r="F103" s="2"/>
    </row>
    <row r="104" spans="1:6" ht="15.75" outlineLevel="1" x14ac:dyDescent="0.25">
      <c r="A104" s="25" t="s">
        <v>13</v>
      </c>
      <c r="B104" s="21" t="s">
        <v>96</v>
      </c>
      <c r="C104" s="4">
        <v>7896008</v>
      </c>
      <c r="D104" s="4">
        <v>8498825.3399999999</v>
      </c>
      <c r="E104" s="14">
        <f t="shared" si="1"/>
        <v>107.63445705728769</v>
      </c>
      <c r="F104" s="2"/>
    </row>
    <row r="105" spans="1:6" ht="47.25" outlineLevel="2" x14ac:dyDescent="0.25">
      <c r="A105" s="25" t="s">
        <v>98</v>
      </c>
      <c r="B105" s="21" t="s">
        <v>97</v>
      </c>
      <c r="C105" s="4">
        <v>7896008</v>
      </c>
      <c r="D105" s="4">
        <v>8498825.3399999999</v>
      </c>
      <c r="E105" s="14">
        <f t="shared" si="1"/>
        <v>107.63445705728769</v>
      </c>
      <c r="F105" s="2"/>
    </row>
    <row r="106" spans="1:6" ht="126" outlineLevel="4" x14ac:dyDescent="0.25">
      <c r="A106" s="25" t="s">
        <v>99</v>
      </c>
      <c r="B106" s="21" t="s">
        <v>246</v>
      </c>
      <c r="C106" s="4">
        <v>3897315</v>
      </c>
      <c r="D106" s="4">
        <v>4260521</v>
      </c>
      <c r="E106" s="14">
        <f t="shared" si="1"/>
        <v>109.31939040082723</v>
      </c>
      <c r="F106" s="2"/>
    </row>
    <row r="107" spans="1:6" ht="141.75" outlineLevel="4" x14ac:dyDescent="0.25">
      <c r="A107" s="25" t="s">
        <v>100</v>
      </c>
      <c r="B107" s="21" t="s">
        <v>247</v>
      </c>
      <c r="C107" s="4">
        <v>21558</v>
      </c>
      <c r="D107" s="4">
        <v>23013.42</v>
      </c>
      <c r="E107" s="14">
        <f t="shared" si="1"/>
        <v>106.75118285555246</v>
      </c>
      <c r="F107" s="2"/>
    </row>
    <row r="108" spans="1:6" ht="126" outlineLevel="4" x14ac:dyDescent="0.25">
      <c r="A108" s="25" t="s">
        <v>101</v>
      </c>
      <c r="B108" s="21" t="s">
        <v>248</v>
      </c>
      <c r="C108" s="4">
        <v>4434220</v>
      </c>
      <c r="D108" s="4">
        <v>4704096.3499999996</v>
      </c>
      <c r="E108" s="14">
        <f t="shared" si="1"/>
        <v>106.08621922232093</v>
      </c>
      <c r="F108" s="2"/>
    </row>
    <row r="109" spans="1:6" ht="126" outlineLevel="4" x14ac:dyDescent="0.25">
      <c r="A109" s="25" t="s">
        <v>102</v>
      </c>
      <c r="B109" s="21" t="s">
        <v>249</v>
      </c>
      <c r="C109" s="4">
        <v>-457085</v>
      </c>
      <c r="D109" s="4">
        <v>-488805.43</v>
      </c>
      <c r="E109" s="14">
        <f t="shared" si="1"/>
        <v>106.93972237111259</v>
      </c>
      <c r="F109" s="2"/>
    </row>
    <row r="110" spans="1:6" ht="31.5" x14ac:dyDescent="0.25">
      <c r="A110" s="24" t="s">
        <v>296</v>
      </c>
      <c r="B110" s="20" t="s">
        <v>103</v>
      </c>
      <c r="C110" s="3">
        <v>1106469935</v>
      </c>
      <c r="D110" s="3">
        <v>1121766252.95</v>
      </c>
      <c r="E110" s="10">
        <f t="shared" si="1"/>
        <v>101.38244316145834</v>
      </c>
      <c r="F110" s="2"/>
    </row>
    <row r="111" spans="1:6" ht="15.75" outlineLevel="1" x14ac:dyDescent="0.25">
      <c r="A111" s="25" t="s">
        <v>13</v>
      </c>
      <c r="B111" s="21" t="s">
        <v>104</v>
      </c>
      <c r="C111" s="4">
        <v>1106469935</v>
      </c>
      <c r="D111" s="4">
        <v>1121766252.95</v>
      </c>
      <c r="E111" s="14">
        <f t="shared" si="1"/>
        <v>101.38244316145834</v>
      </c>
      <c r="F111" s="2"/>
    </row>
    <row r="112" spans="1:6" ht="15.75" outlineLevel="2" x14ac:dyDescent="0.25">
      <c r="A112" s="25" t="s">
        <v>106</v>
      </c>
      <c r="B112" s="21" t="s">
        <v>105</v>
      </c>
      <c r="C112" s="4">
        <v>946240000</v>
      </c>
      <c r="D112" s="4">
        <v>959542242.85000002</v>
      </c>
      <c r="E112" s="14">
        <f t="shared" si="1"/>
        <v>101.40580009828372</v>
      </c>
      <c r="F112" s="2"/>
    </row>
    <row r="113" spans="1:6" ht="78.75" outlineLevel="4" x14ac:dyDescent="0.25">
      <c r="A113" s="25" t="s">
        <v>107</v>
      </c>
      <c r="B113" s="21" t="s">
        <v>250</v>
      </c>
      <c r="C113" s="4">
        <v>800729000</v>
      </c>
      <c r="D113" s="4">
        <v>819938353.27999997</v>
      </c>
      <c r="E113" s="14">
        <f t="shared" si="1"/>
        <v>102.39898308666227</v>
      </c>
      <c r="F113" s="2"/>
    </row>
    <row r="114" spans="1:6" ht="114.75" customHeight="1" outlineLevel="4" x14ac:dyDescent="0.25">
      <c r="A114" s="25" t="s">
        <v>108</v>
      </c>
      <c r="B114" s="21" t="s">
        <v>251</v>
      </c>
      <c r="C114" s="4">
        <v>455000</v>
      </c>
      <c r="D114" s="4">
        <v>369432.07</v>
      </c>
      <c r="E114" s="14">
        <f t="shared" si="1"/>
        <v>81.193861538461547</v>
      </c>
      <c r="F114" s="2"/>
    </row>
    <row r="115" spans="1:6" ht="47.25" outlineLevel="4" x14ac:dyDescent="0.25">
      <c r="A115" s="25" t="s">
        <v>109</v>
      </c>
      <c r="B115" s="21" t="s">
        <v>252</v>
      </c>
      <c r="C115" s="4">
        <v>3050000</v>
      </c>
      <c r="D115" s="4">
        <v>3099788.65</v>
      </c>
      <c r="E115" s="14">
        <f t="shared" si="1"/>
        <v>101.63241475409836</v>
      </c>
      <c r="F115" s="2"/>
    </row>
    <row r="116" spans="1:6" ht="98.25" customHeight="1" outlineLevel="4" x14ac:dyDescent="0.25">
      <c r="A116" s="25" t="s">
        <v>110</v>
      </c>
      <c r="B116" s="21" t="s">
        <v>253</v>
      </c>
      <c r="C116" s="4">
        <v>6000</v>
      </c>
      <c r="D116" s="4">
        <v>6842.97</v>
      </c>
      <c r="E116" s="14">
        <f t="shared" si="1"/>
        <v>114.04950000000001</v>
      </c>
      <c r="F116" s="2"/>
    </row>
    <row r="117" spans="1:6" ht="110.25" outlineLevel="4" x14ac:dyDescent="0.25">
      <c r="A117" s="25" t="s">
        <v>111</v>
      </c>
      <c r="B117" s="21" t="s">
        <v>254</v>
      </c>
      <c r="C117" s="4">
        <v>142000000</v>
      </c>
      <c r="D117" s="4">
        <v>136127825.88</v>
      </c>
      <c r="E117" s="14">
        <f t="shared" si="1"/>
        <v>95.864666112676062</v>
      </c>
      <c r="F117" s="2"/>
    </row>
    <row r="118" spans="1:6" ht="15.75" outlineLevel="2" x14ac:dyDescent="0.25">
      <c r="A118" s="25" t="s">
        <v>113</v>
      </c>
      <c r="B118" s="21" t="s">
        <v>112</v>
      </c>
      <c r="C118" s="4">
        <v>79217600</v>
      </c>
      <c r="D118" s="4">
        <v>80553660.379999995</v>
      </c>
      <c r="E118" s="14">
        <f t="shared" si="1"/>
        <v>101.68657013088</v>
      </c>
      <c r="F118" s="2"/>
    </row>
    <row r="119" spans="1:6" ht="31.5" outlineLevel="4" x14ac:dyDescent="0.25">
      <c r="A119" s="25" t="s">
        <v>114</v>
      </c>
      <c r="B119" s="21" t="s">
        <v>255</v>
      </c>
      <c r="C119" s="4">
        <v>62650000</v>
      </c>
      <c r="D119" s="4">
        <v>64521668.530000001</v>
      </c>
      <c r="E119" s="14">
        <f t="shared" si="1"/>
        <v>102.98749964884277</v>
      </c>
      <c r="F119" s="2"/>
    </row>
    <row r="120" spans="1:6" ht="47.25" outlineLevel="4" x14ac:dyDescent="0.25">
      <c r="A120" s="25" t="s">
        <v>115</v>
      </c>
      <c r="B120" s="21" t="s">
        <v>256</v>
      </c>
      <c r="C120" s="9" t="s">
        <v>188</v>
      </c>
      <c r="D120" s="4">
        <v>0.01</v>
      </c>
      <c r="E120" s="14" t="s">
        <v>190</v>
      </c>
      <c r="F120" s="2"/>
    </row>
    <row r="121" spans="1:6" ht="67.5" customHeight="1" outlineLevel="4" x14ac:dyDescent="0.25">
      <c r="A121" s="25" t="s">
        <v>116</v>
      </c>
      <c r="B121" s="21" t="s">
        <v>257</v>
      </c>
      <c r="C121" s="4">
        <v>16000000</v>
      </c>
      <c r="D121" s="4">
        <v>15650620.720000001</v>
      </c>
      <c r="E121" s="14">
        <f t="shared" si="1"/>
        <v>97.816379500000011</v>
      </c>
      <c r="F121" s="2"/>
    </row>
    <row r="122" spans="1:6" ht="63" outlineLevel="4" x14ac:dyDescent="0.25">
      <c r="A122" s="25" t="s">
        <v>117</v>
      </c>
      <c r="B122" s="21" t="s">
        <v>258</v>
      </c>
      <c r="C122" s="9" t="s">
        <v>188</v>
      </c>
      <c r="D122" s="4">
        <v>-384</v>
      </c>
      <c r="E122" s="14" t="s">
        <v>190</v>
      </c>
      <c r="F122" s="2"/>
    </row>
    <row r="123" spans="1:6" ht="47.25" outlineLevel="4" x14ac:dyDescent="0.25">
      <c r="A123" s="25" t="s">
        <v>119</v>
      </c>
      <c r="B123" s="21" t="s">
        <v>118</v>
      </c>
      <c r="C123" s="9" t="s">
        <v>188</v>
      </c>
      <c r="D123" s="4">
        <v>-508.89</v>
      </c>
      <c r="E123" s="14" t="s">
        <v>190</v>
      </c>
      <c r="F123" s="2"/>
    </row>
    <row r="124" spans="1:6" ht="31.5" outlineLevel="4" x14ac:dyDescent="0.25">
      <c r="A124" s="25" t="s">
        <v>120</v>
      </c>
      <c r="B124" s="21" t="s">
        <v>259</v>
      </c>
      <c r="C124" s="4">
        <v>29600</v>
      </c>
      <c r="D124" s="4">
        <v>35288.99</v>
      </c>
      <c r="E124" s="14">
        <f t="shared" si="1"/>
        <v>119.2195608108108</v>
      </c>
      <c r="F124" s="2"/>
    </row>
    <row r="125" spans="1:6" ht="47.25" outlineLevel="4" x14ac:dyDescent="0.25">
      <c r="A125" s="25" t="s">
        <v>121</v>
      </c>
      <c r="B125" s="21" t="s">
        <v>260</v>
      </c>
      <c r="C125" s="9" t="s">
        <v>188</v>
      </c>
      <c r="D125" s="4">
        <v>-737.42</v>
      </c>
      <c r="E125" s="14" t="s">
        <v>190</v>
      </c>
      <c r="F125" s="2"/>
    </row>
    <row r="126" spans="1:6" ht="47.25" outlineLevel="4" x14ac:dyDescent="0.25">
      <c r="A126" s="25" t="s">
        <v>122</v>
      </c>
      <c r="B126" s="21" t="s">
        <v>261</v>
      </c>
      <c r="C126" s="4">
        <v>538000</v>
      </c>
      <c r="D126" s="4">
        <v>347712.44</v>
      </c>
      <c r="E126" s="14">
        <f t="shared" si="1"/>
        <v>64.630565055762077</v>
      </c>
      <c r="F126" s="2"/>
    </row>
    <row r="127" spans="1:6" ht="15.75" outlineLevel="2" x14ac:dyDescent="0.25">
      <c r="A127" s="25" t="s">
        <v>124</v>
      </c>
      <c r="B127" s="21" t="s">
        <v>123</v>
      </c>
      <c r="C127" s="4">
        <v>70005000</v>
      </c>
      <c r="D127" s="4">
        <v>69425240.930000007</v>
      </c>
      <c r="E127" s="14">
        <f t="shared" si="1"/>
        <v>99.171831912006297</v>
      </c>
      <c r="F127" s="2"/>
    </row>
    <row r="128" spans="1:6" ht="47.25" outlineLevel="4" x14ac:dyDescent="0.25">
      <c r="A128" s="25" t="s">
        <v>125</v>
      </c>
      <c r="B128" s="21" t="s">
        <v>262</v>
      </c>
      <c r="C128" s="4">
        <v>17450000</v>
      </c>
      <c r="D128" s="4">
        <v>17218924.280000001</v>
      </c>
      <c r="E128" s="14">
        <f t="shared" si="1"/>
        <v>98.675783839541552</v>
      </c>
      <c r="F128" s="2"/>
    </row>
    <row r="129" spans="1:6" ht="47.25" outlineLevel="4" x14ac:dyDescent="0.25">
      <c r="A129" s="25" t="s">
        <v>126</v>
      </c>
      <c r="B129" s="21" t="s">
        <v>263</v>
      </c>
      <c r="C129" s="4">
        <v>51000000</v>
      </c>
      <c r="D129" s="4">
        <v>50946121.020000003</v>
      </c>
      <c r="E129" s="14">
        <f t="shared" si="1"/>
        <v>99.894354941176474</v>
      </c>
      <c r="F129" s="2"/>
    </row>
    <row r="130" spans="1:6" ht="47.25" outlineLevel="4" x14ac:dyDescent="0.25">
      <c r="A130" s="25" t="s">
        <v>127</v>
      </c>
      <c r="B130" s="21" t="s">
        <v>264</v>
      </c>
      <c r="C130" s="4">
        <v>1555000</v>
      </c>
      <c r="D130" s="4">
        <v>1260195.6299999999</v>
      </c>
      <c r="E130" s="14">
        <f t="shared" si="1"/>
        <v>81.041519614147902</v>
      </c>
      <c r="F130" s="2"/>
    </row>
    <row r="131" spans="1:6" ht="15.75" outlineLevel="2" x14ac:dyDescent="0.25">
      <c r="A131" s="25" t="s">
        <v>15</v>
      </c>
      <c r="B131" s="21" t="s">
        <v>128</v>
      </c>
      <c r="C131" s="4">
        <v>11000000</v>
      </c>
      <c r="D131" s="4">
        <v>12237774.710000001</v>
      </c>
      <c r="E131" s="14">
        <f t="shared" si="1"/>
        <v>111.25249736363638</v>
      </c>
      <c r="F131" s="2"/>
    </row>
    <row r="132" spans="1:6" ht="59.25" customHeight="1" outlineLevel="4" x14ac:dyDescent="0.25">
      <c r="A132" s="25" t="s">
        <v>129</v>
      </c>
      <c r="B132" s="21" t="s">
        <v>265</v>
      </c>
      <c r="C132" s="4">
        <v>11000000</v>
      </c>
      <c r="D132" s="4">
        <v>12237774.710000001</v>
      </c>
      <c r="E132" s="14">
        <f t="shared" si="1"/>
        <v>111.25249736363638</v>
      </c>
      <c r="F132" s="2"/>
    </row>
    <row r="133" spans="1:6" ht="47.25" outlineLevel="2" x14ac:dyDescent="0.25">
      <c r="A133" s="25" t="s">
        <v>131</v>
      </c>
      <c r="B133" s="21" t="s">
        <v>130</v>
      </c>
      <c r="C133" s="9" t="s">
        <v>188</v>
      </c>
      <c r="D133" s="4">
        <v>-0.9</v>
      </c>
      <c r="E133" s="14" t="s">
        <v>190</v>
      </c>
      <c r="F133" s="2"/>
    </row>
    <row r="134" spans="1:6" ht="31.5" outlineLevel="4" x14ac:dyDescent="0.25">
      <c r="A134" s="25" t="s">
        <v>132</v>
      </c>
      <c r="B134" s="21" t="s">
        <v>266</v>
      </c>
      <c r="C134" s="9" t="s">
        <v>188</v>
      </c>
      <c r="D134" s="4">
        <v>-0.9</v>
      </c>
      <c r="E134" s="14" t="s">
        <v>190</v>
      </c>
      <c r="F134" s="2"/>
    </row>
    <row r="135" spans="1:6" ht="15.75" outlineLevel="2" x14ac:dyDescent="0.25">
      <c r="A135" s="25" t="s">
        <v>25</v>
      </c>
      <c r="B135" s="21" t="s">
        <v>133</v>
      </c>
      <c r="C135" s="4">
        <v>7335</v>
      </c>
      <c r="D135" s="4">
        <v>7334.98</v>
      </c>
      <c r="E135" s="14">
        <f t="shared" si="1"/>
        <v>99.999727334696658</v>
      </c>
      <c r="F135" s="2"/>
    </row>
    <row r="136" spans="1:6" ht="100.5" customHeight="1" outlineLevel="4" x14ac:dyDescent="0.25">
      <c r="A136" s="25" t="s">
        <v>134</v>
      </c>
      <c r="B136" s="21" t="s">
        <v>267</v>
      </c>
      <c r="C136" s="4">
        <v>7335</v>
      </c>
      <c r="D136" s="4">
        <v>7334.98</v>
      </c>
      <c r="E136" s="14">
        <f t="shared" ref="E136:E181" si="2">D136/C136*100</f>
        <v>99.999727334696658</v>
      </c>
      <c r="F136" s="2"/>
    </row>
    <row r="137" spans="1:6" ht="18.75" customHeight="1" x14ac:dyDescent="0.25">
      <c r="A137" s="24" t="s">
        <v>136</v>
      </c>
      <c r="B137" s="20" t="s">
        <v>135</v>
      </c>
      <c r="C137" s="3">
        <v>377758.2</v>
      </c>
      <c r="D137" s="3">
        <v>394674.54</v>
      </c>
      <c r="E137" s="10">
        <f t="shared" si="2"/>
        <v>104.4780867761441</v>
      </c>
      <c r="F137" s="2"/>
    </row>
    <row r="138" spans="1:6" ht="15.75" outlineLevel="1" x14ac:dyDescent="0.25">
      <c r="A138" s="25" t="s">
        <v>13</v>
      </c>
      <c r="B138" s="21" t="s">
        <v>137</v>
      </c>
      <c r="C138" s="4">
        <v>377758.2</v>
      </c>
      <c r="D138" s="4">
        <v>394674.54</v>
      </c>
      <c r="E138" s="14">
        <f t="shared" si="2"/>
        <v>104.4780867761441</v>
      </c>
      <c r="F138" s="2"/>
    </row>
    <row r="139" spans="1:6" ht="15.75" outlineLevel="2" x14ac:dyDescent="0.25">
      <c r="A139" s="25" t="s">
        <v>25</v>
      </c>
      <c r="B139" s="21" t="s">
        <v>138</v>
      </c>
      <c r="C139" s="4">
        <v>377758.2</v>
      </c>
      <c r="D139" s="4">
        <v>394674.54</v>
      </c>
      <c r="E139" s="14">
        <f t="shared" si="2"/>
        <v>104.4780867761441</v>
      </c>
      <c r="F139" s="2"/>
    </row>
    <row r="140" spans="1:6" ht="110.25" outlineLevel="4" x14ac:dyDescent="0.25">
      <c r="A140" s="25" t="s">
        <v>139</v>
      </c>
      <c r="B140" s="21" t="s">
        <v>268</v>
      </c>
      <c r="C140" s="4">
        <v>40572</v>
      </c>
      <c r="D140" s="4">
        <v>45163.26</v>
      </c>
      <c r="E140" s="14">
        <f t="shared" si="2"/>
        <v>111.31632653061226</v>
      </c>
      <c r="F140" s="2"/>
    </row>
    <row r="141" spans="1:6" ht="94.5" outlineLevel="4" x14ac:dyDescent="0.25">
      <c r="A141" s="25" t="s">
        <v>140</v>
      </c>
      <c r="B141" s="21" t="s">
        <v>269</v>
      </c>
      <c r="C141" s="4">
        <v>3107</v>
      </c>
      <c r="D141" s="4">
        <v>3606.96</v>
      </c>
      <c r="E141" s="14">
        <f t="shared" si="2"/>
        <v>116.09140650144833</v>
      </c>
      <c r="F141" s="2"/>
    </row>
    <row r="142" spans="1:6" ht="126" outlineLevel="4" x14ac:dyDescent="0.25">
      <c r="A142" s="25" t="s">
        <v>141</v>
      </c>
      <c r="B142" s="21" t="s">
        <v>270</v>
      </c>
      <c r="C142" s="4">
        <v>11300</v>
      </c>
      <c r="D142" s="4">
        <v>11444.12</v>
      </c>
      <c r="E142" s="14">
        <f t="shared" si="2"/>
        <v>101.27539823008851</v>
      </c>
      <c r="F142" s="2"/>
    </row>
    <row r="143" spans="1:6" ht="94.5" outlineLevel="4" x14ac:dyDescent="0.25">
      <c r="A143" s="25" t="s">
        <v>142</v>
      </c>
      <c r="B143" s="21" t="s">
        <v>271</v>
      </c>
      <c r="C143" s="9" t="s">
        <v>188</v>
      </c>
      <c r="D143" s="4">
        <v>0.02</v>
      </c>
      <c r="E143" s="15" t="s">
        <v>189</v>
      </c>
      <c r="F143" s="2"/>
    </row>
    <row r="144" spans="1:6" ht="78.75" outlineLevel="4" x14ac:dyDescent="0.25">
      <c r="A144" s="25" t="s">
        <v>143</v>
      </c>
      <c r="B144" s="21" t="s">
        <v>272</v>
      </c>
      <c r="C144" s="4">
        <v>7296.2</v>
      </c>
      <c r="D144" s="4">
        <v>7296.03</v>
      </c>
      <c r="E144" s="14">
        <f t="shared" si="2"/>
        <v>99.997670020010418</v>
      </c>
      <c r="F144" s="2"/>
    </row>
    <row r="145" spans="1:6" ht="94.5" outlineLevel="4" x14ac:dyDescent="0.25">
      <c r="A145" s="25" t="s">
        <v>27</v>
      </c>
      <c r="B145" s="21" t="s">
        <v>144</v>
      </c>
      <c r="C145" s="4">
        <v>188483</v>
      </c>
      <c r="D145" s="4">
        <v>245110.75</v>
      </c>
      <c r="E145" s="14">
        <f t="shared" si="2"/>
        <v>130.04395621886323</v>
      </c>
      <c r="F145" s="2"/>
    </row>
    <row r="146" spans="1:6" ht="63" outlineLevel="4" x14ac:dyDescent="0.25">
      <c r="A146" s="25" t="s">
        <v>145</v>
      </c>
      <c r="B146" s="21" t="s">
        <v>273</v>
      </c>
      <c r="C146" s="4">
        <v>127000</v>
      </c>
      <c r="D146" s="4">
        <v>82053.399999999994</v>
      </c>
      <c r="E146" s="14">
        <f t="shared" si="2"/>
        <v>64.608976377952757</v>
      </c>
      <c r="F146" s="2"/>
    </row>
    <row r="147" spans="1:6" ht="21.75" customHeight="1" x14ac:dyDescent="0.25">
      <c r="A147" s="24" t="s">
        <v>275</v>
      </c>
      <c r="B147" s="20" t="s">
        <v>146</v>
      </c>
      <c r="C147" s="23" t="s">
        <v>188</v>
      </c>
      <c r="D147" s="3">
        <v>150</v>
      </c>
      <c r="E147" s="10" t="s">
        <v>190</v>
      </c>
      <c r="F147" s="2"/>
    </row>
    <row r="148" spans="1:6" ht="15.75" outlineLevel="1" x14ac:dyDescent="0.25">
      <c r="A148" s="25" t="s">
        <v>13</v>
      </c>
      <c r="B148" s="21" t="s">
        <v>147</v>
      </c>
      <c r="C148" s="9" t="s">
        <v>188</v>
      </c>
      <c r="D148" s="4">
        <v>150</v>
      </c>
      <c r="E148" s="14" t="s">
        <v>190</v>
      </c>
      <c r="F148" s="2"/>
    </row>
    <row r="149" spans="1:6" ht="15.75" outlineLevel="2" x14ac:dyDescent="0.25">
      <c r="A149" s="25" t="s">
        <v>25</v>
      </c>
      <c r="B149" s="21" t="s">
        <v>148</v>
      </c>
      <c r="C149" s="9" t="s">
        <v>188</v>
      </c>
      <c r="D149" s="4">
        <v>150</v>
      </c>
      <c r="E149" s="14" t="s">
        <v>190</v>
      </c>
      <c r="F149" s="2"/>
    </row>
    <row r="150" spans="1:6" ht="78.75" outlineLevel="4" x14ac:dyDescent="0.25">
      <c r="A150" s="25" t="s">
        <v>143</v>
      </c>
      <c r="B150" s="21" t="s">
        <v>274</v>
      </c>
      <c r="C150" s="9" t="s">
        <v>188</v>
      </c>
      <c r="D150" s="4">
        <v>150</v>
      </c>
      <c r="E150" s="14" t="s">
        <v>190</v>
      </c>
      <c r="F150" s="2"/>
    </row>
    <row r="151" spans="1:6" ht="31.5" x14ac:dyDescent="0.25">
      <c r="A151" s="24" t="s">
        <v>276</v>
      </c>
      <c r="B151" s="20" t="s">
        <v>149</v>
      </c>
      <c r="C151" s="3">
        <v>24754</v>
      </c>
      <c r="D151" s="3">
        <v>26600.959999999999</v>
      </c>
      <c r="E151" s="10">
        <f t="shared" si="2"/>
        <v>107.46125878645876</v>
      </c>
      <c r="F151" s="2"/>
    </row>
    <row r="152" spans="1:6" ht="15.75" outlineLevel="1" x14ac:dyDescent="0.25">
      <c r="A152" s="25" t="s">
        <v>13</v>
      </c>
      <c r="B152" s="21" t="s">
        <v>150</v>
      </c>
      <c r="C152" s="4">
        <v>24754</v>
      </c>
      <c r="D152" s="4">
        <v>26600.959999999999</v>
      </c>
      <c r="E152" s="14">
        <f t="shared" si="2"/>
        <v>107.46125878645876</v>
      </c>
      <c r="F152" s="2"/>
    </row>
    <row r="153" spans="1:6" ht="15.75" outlineLevel="2" x14ac:dyDescent="0.25">
      <c r="A153" s="25" t="s">
        <v>25</v>
      </c>
      <c r="B153" s="21" t="s">
        <v>151</v>
      </c>
      <c r="C153" s="4">
        <v>24754</v>
      </c>
      <c r="D153" s="4">
        <v>26600.959999999999</v>
      </c>
      <c r="E153" s="14">
        <f t="shared" si="2"/>
        <v>107.46125878645876</v>
      </c>
      <c r="F153" s="2"/>
    </row>
    <row r="154" spans="1:6" ht="90.75" customHeight="1" outlineLevel="4" x14ac:dyDescent="0.25">
      <c r="A154" s="25" t="s">
        <v>152</v>
      </c>
      <c r="B154" s="21" t="s">
        <v>277</v>
      </c>
      <c r="C154" s="4">
        <v>4244</v>
      </c>
      <c r="D154" s="4">
        <v>4644.1099999999997</v>
      </c>
      <c r="E154" s="14">
        <f t="shared" si="2"/>
        <v>109.42766258246937</v>
      </c>
      <c r="F154" s="2"/>
    </row>
    <row r="155" spans="1:6" ht="110.25" outlineLevel="4" x14ac:dyDescent="0.25">
      <c r="A155" s="25" t="s">
        <v>139</v>
      </c>
      <c r="B155" s="21" t="s">
        <v>278</v>
      </c>
      <c r="C155" s="4">
        <v>500</v>
      </c>
      <c r="D155" s="4">
        <v>1246.95</v>
      </c>
      <c r="E155" s="14">
        <f t="shared" si="2"/>
        <v>249.39</v>
      </c>
      <c r="F155" s="2"/>
    </row>
    <row r="156" spans="1:6" ht="94.5" outlineLevel="4" x14ac:dyDescent="0.25">
      <c r="A156" s="25" t="s">
        <v>140</v>
      </c>
      <c r="B156" s="21" t="s">
        <v>279</v>
      </c>
      <c r="C156" s="4">
        <v>150</v>
      </c>
      <c r="D156" s="4">
        <v>150</v>
      </c>
      <c r="E156" s="14">
        <f t="shared" si="2"/>
        <v>100</v>
      </c>
      <c r="F156" s="2"/>
    </row>
    <row r="157" spans="1:6" ht="94.5" outlineLevel="4" x14ac:dyDescent="0.25">
      <c r="A157" s="25" t="s">
        <v>27</v>
      </c>
      <c r="B157" s="21" t="s">
        <v>280</v>
      </c>
      <c r="C157" s="4">
        <v>19860</v>
      </c>
      <c r="D157" s="4">
        <v>20559.900000000001</v>
      </c>
      <c r="E157" s="14">
        <f t="shared" si="2"/>
        <v>103.52416918429003</v>
      </c>
      <c r="F157" s="2"/>
    </row>
    <row r="158" spans="1:6" ht="31.5" x14ac:dyDescent="0.25">
      <c r="A158" s="24" t="s">
        <v>154</v>
      </c>
      <c r="B158" s="20" t="s">
        <v>153</v>
      </c>
      <c r="C158" s="3">
        <v>496981376.13999999</v>
      </c>
      <c r="D158" s="3">
        <v>496011034.25999999</v>
      </c>
      <c r="E158" s="10">
        <f t="shared" si="2"/>
        <v>99.804752868701726</v>
      </c>
      <c r="F158" s="2"/>
    </row>
    <row r="159" spans="1:6" ht="15.75" outlineLevel="1" x14ac:dyDescent="0.25">
      <c r="A159" s="27" t="s">
        <v>13</v>
      </c>
      <c r="B159" s="8" t="s">
        <v>155</v>
      </c>
      <c r="C159" s="4">
        <v>482979306.13999999</v>
      </c>
      <c r="D159" s="4">
        <v>482008964.25999999</v>
      </c>
      <c r="E159" s="14">
        <f t="shared" si="2"/>
        <v>99.799092452271921</v>
      </c>
      <c r="F159" s="2"/>
    </row>
    <row r="160" spans="1:6" ht="15.75" outlineLevel="2" x14ac:dyDescent="0.25">
      <c r="A160" s="27" t="s">
        <v>15</v>
      </c>
      <c r="B160" s="8" t="s">
        <v>156</v>
      </c>
      <c r="C160" s="4">
        <v>50000</v>
      </c>
      <c r="D160" s="4">
        <v>45000</v>
      </c>
      <c r="E160" s="14">
        <f t="shared" si="2"/>
        <v>90</v>
      </c>
      <c r="F160" s="2"/>
    </row>
    <row r="161" spans="1:6" ht="31.5" outlineLevel="4" x14ac:dyDescent="0.25">
      <c r="A161" s="27" t="s">
        <v>157</v>
      </c>
      <c r="B161" s="8" t="s">
        <v>281</v>
      </c>
      <c r="C161" s="4">
        <v>50000</v>
      </c>
      <c r="D161" s="4">
        <v>45000</v>
      </c>
      <c r="E161" s="14">
        <f t="shared" si="2"/>
        <v>90</v>
      </c>
      <c r="F161" s="2"/>
    </row>
    <row r="162" spans="1:6" ht="47.25" outlineLevel="2" x14ac:dyDescent="0.25">
      <c r="A162" s="27" t="s">
        <v>159</v>
      </c>
      <c r="B162" s="8" t="s">
        <v>158</v>
      </c>
      <c r="C162" s="4">
        <v>461972895.07999998</v>
      </c>
      <c r="D162" s="4">
        <v>457523847.10000002</v>
      </c>
      <c r="E162" s="14">
        <f t="shared" si="2"/>
        <v>99.036946100651747</v>
      </c>
      <c r="F162" s="2"/>
    </row>
    <row r="163" spans="1:6" ht="96.75" customHeight="1" outlineLevel="4" x14ac:dyDescent="0.25">
      <c r="A163" s="27" t="s">
        <v>160</v>
      </c>
      <c r="B163" s="8" t="s">
        <v>282</v>
      </c>
      <c r="C163" s="4">
        <v>438667692.07999998</v>
      </c>
      <c r="D163" s="4">
        <v>439976033.32999998</v>
      </c>
      <c r="E163" s="14">
        <f t="shared" si="2"/>
        <v>100.29825338715881</v>
      </c>
      <c r="F163" s="2"/>
    </row>
    <row r="164" spans="1:6" ht="93.75" customHeight="1" outlineLevel="4" x14ac:dyDescent="0.25">
      <c r="A164" s="27" t="s">
        <v>161</v>
      </c>
      <c r="B164" s="8" t="s">
        <v>283</v>
      </c>
      <c r="C164" s="4">
        <v>207897</v>
      </c>
      <c r="D164" s="4">
        <v>218996.94</v>
      </c>
      <c r="E164" s="14">
        <f t="shared" si="2"/>
        <v>105.33915352313888</v>
      </c>
      <c r="F164" s="2"/>
    </row>
    <row r="165" spans="1:6" ht="47.25" outlineLevel="4" x14ac:dyDescent="0.25">
      <c r="A165" s="27" t="s">
        <v>162</v>
      </c>
      <c r="B165" s="8" t="s">
        <v>284</v>
      </c>
      <c r="C165" s="4">
        <v>16787266</v>
      </c>
      <c r="D165" s="4">
        <v>14947394.640000001</v>
      </c>
      <c r="E165" s="14">
        <f t="shared" si="2"/>
        <v>89.040077401525664</v>
      </c>
      <c r="F165" s="2"/>
    </row>
    <row r="166" spans="1:6" ht="63" outlineLevel="4" x14ac:dyDescent="0.25">
      <c r="A166" s="27" t="s">
        <v>163</v>
      </c>
      <c r="B166" s="8" t="s">
        <v>285</v>
      </c>
      <c r="C166" s="4">
        <v>3151400</v>
      </c>
      <c r="D166" s="9" t="s">
        <v>188</v>
      </c>
      <c r="E166" s="15" t="s">
        <v>189</v>
      </c>
      <c r="F166" s="2"/>
    </row>
    <row r="167" spans="1:6" ht="95.25" customHeight="1" outlineLevel="4" x14ac:dyDescent="0.25">
      <c r="A167" s="27" t="s">
        <v>164</v>
      </c>
      <c r="B167" s="8" t="s">
        <v>286</v>
      </c>
      <c r="C167" s="4">
        <v>3158640</v>
      </c>
      <c r="D167" s="4">
        <v>2381422.19</v>
      </c>
      <c r="E167" s="14">
        <f t="shared" si="2"/>
        <v>75.393909720639257</v>
      </c>
      <c r="F167" s="2"/>
    </row>
    <row r="168" spans="1:6" ht="31.5" outlineLevel="2" x14ac:dyDescent="0.25">
      <c r="A168" s="27" t="s">
        <v>18</v>
      </c>
      <c r="B168" s="8" t="s">
        <v>165</v>
      </c>
      <c r="C168" s="4">
        <v>130524.67</v>
      </c>
      <c r="D168" s="4">
        <v>154722.89000000001</v>
      </c>
      <c r="E168" s="14">
        <f t="shared" si="2"/>
        <v>118.53919262925545</v>
      </c>
      <c r="F168" s="2"/>
    </row>
    <row r="169" spans="1:6" ht="31.5" outlineLevel="4" x14ac:dyDescent="0.25">
      <c r="A169" s="27" t="s">
        <v>21</v>
      </c>
      <c r="B169" s="8" t="s">
        <v>287</v>
      </c>
      <c r="C169" s="4">
        <v>130524.67</v>
      </c>
      <c r="D169" s="4">
        <v>154722.89000000001</v>
      </c>
      <c r="E169" s="14">
        <f t="shared" si="2"/>
        <v>118.53919262925545</v>
      </c>
      <c r="F169" s="2"/>
    </row>
    <row r="170" spans="1:6" ht="31.5" outlineLevel="2" x14ac:dyDescent="0.25">
      <c r="A170" s="27" t="s">
        <v>23</v>
      </c>
      <c r="B170" s="8" t="s">
        <v>166</v>
      </c>
      <c r="C170" s="4">
        <v>20161435.920000002</v>
      </c>
      <c r="D170" s="4">
        <v>23523754.600000001</v>
      </c>
      <c r="E170" s="14">
        <f t="shared" si="2"/>
        <v>116.67698021778598</v>
      </c>
      <c r="F170" s="2"/>
    </row>
    <row r="171" spans="1:6" ht="111" customHeight="1" outlineLevel="4" x14ac:dyDescent="0.25">
      <c r="A171" s="27" t="s">
        <v>290</v>
      </c>
      <c r="B171" s="8" t="s">
        <v>288</v>
      </c>
      <c r="C171" s="4">
        <v>18198559.870000001</v>
      </c>
      <c r="D171" s="4">
        <v>21529832.16</v>
      </c>
      <c r="E171" s="14">
        <f t="shared" si="2"/>
        <v>118.30514235080514</v>
      </c>
      <c r="F171" s="2"/>
    </row>
    <row r="172" spans="1:6" ht="47.25" outlineLevel="4" x14ac:dyDescent="0.25">
      <c r="A172" s="27" t="s">
        <v>167</v>
      </c>
      <c r="B172" s="8" t="s">
        <v>289</v>
      </c>
      <c r="C172" s="4">
        <v>1962876.05</v>
      </c>
      <c r="D172" s="4">
        <v>1993922.44</v>
      </c>
      <c r="E172" s="14">
        <f t="shared" si="2"/>
        <v>101.58167857822708</v>
      </c>
      <c r="F172" s="2"/>
    </row>
    <row r="173" spans="1:6" ht="15.75" outlineLevel="2" x14ac:dyDescent="0.25">
      <c r="A173" s="27" t="s">
        <v>25</v>
      </c>
      <c r="B173" s="8" t="s">
        <v>168</v>
      </c>
      <c r="C173" s="4">
        <v>664450.47</v>
      </c>
      <c r="D173" s="4">
        <v>761639.67</v>
      </c>
      <c r="E173" s="14">
        <f t="shared" si="2"/>
        <v>114.6270044778507</v>
      </c>
      <c r="F173" s="2"/>
    </row>
    <row r="174" spans="1:6" ht="78.75" outlineLevel="4" x14ac:dyDescent="0.25">
      <c r="A174" s="27" t="s">
        <v>169</v>
      </c>
      <c r="B174" s="8" t="s">
        <v>291</v>
      </c>
      <c r="C174" s="4">
        <v>664450.47</v>
      </c>
      <c r="D174" s="4">
        <v>761639.67</v>
      </c>
      <c r="E174" s="14">
        <f t="shared" si="2"/>
        <v>114.6270044778507</v>
      </c>
      <c r="F174" s="2"/>
    </row>
    <row r="175" spans="1:6" ht="15.75" outlineLevel="1" x14ac:dyDescent="0.25">
      <c r="A175" s="27" t="s">
        <v>5</v>
      </c>
      <c r="B175" s="8" t="s">
        <v>170</v>
      </c>
      <c r="C175" s="4">
        <v>14002070</v>
      </c>
      <c r="D175" s="4">
        <v>14002070</v>
      </c>
      <c r="E175" s="14">
        <f t="shared" si="2"/>
        <v>100</v>
      </c>
      <c r="F175" s="2"/>
    </row>
    <row r="176" spans="1:6" ht="47.25" outlineLevel="2" x14ac:dyDescent="0.25">
      <c r="A176" s="27" t="s">
        <v>7</v>
      </c>
      <c r="B176" s="8" t="s">
        <v>171</v>
      </c>
      <c r="C176" s="4">
        <v>14002070</v>
      </c>
      <c r="D176" s="4">
        <v>14002070</v>
      </c>
      <c r="E176" s="14">
        <f t="shared" si="2"/>
        <v>100</v>
      </c>
      <c r="F176" s="2"/>
    </row>
    <row r="177" spans="1:6" ht="31.5" outlineLevel="3" x14ac:dyDescent="0.25">
      <c r="A177" s="28" t="s">
        <v>8</v>
      </c>
      <c r="B177" s="16" t="s">
        <v>292</v>
      </c>
      <c r="C177" s="3">
        <v>494370</v>
      </c>
      <c r="D177" s="3">
        <v>494370</v>
      </c>
      <c r="E177" s="10">
        <f t="shared" si="2"/>
        <v>100</v>
      </c>
      <c r="F177" s="2"/>
    </row>
    <row r="178" spans="1:6" ht="47.25" outlineLevel="4" x14ac:dyDescent="0.25">
      <c r="A178" s="27" t="s">
        <v>172</v>
      </c>
      <c r="B178" s="8" t="s">
        <v>293</v>
      </c>
      <c r="C178" s="4">
        <v>494370</v>
      </c>
      <c r="D178" s="4">
        <v>494370</v>
      </c>
      <c r="E178" s="14">
        <f t="shared" si="2"/>
        <v>100</v>
      </c>
      <c r="F178" s="2"/>
    </row>
    <row r="179" spans="1:6" ht="31.5" outlineLevel="3" x14ac:dyDescent="0.25">
      <c r="A179" s="28" t="s">
        <v>44</v>
      </c>
      <c r="B179" s="16" t="s">
        <v>173</v>
      </c>
      <c r="C179" s="3">
        <v>13507700</v>
      </c>
      <c r="D179" s="3">
        <v>13507700</v>
      </c>
      <c r="E179" s="10">
        <f t="shared" si="2"/>
        <v>100</v>
      </c>
      <c r="F179" s="2"/>
    </row>
    <row r="180" spans="1:6" ht="63" outlineLevel="4" x14ac:dyDescent="0.25">
      <c r="A180" s="27" t="s">
        <v>174</v>
      </c>
      <c r="B180" s="8" t="s">
        <v>294</v>
      </c>
      <c r="C180" s="4">
        <v>13507700</v>
      </c>
      <c r="D180" s="4">
        <v>13507700</v>
      </c>
      <c r="E180" s="14">
        <f t="shared" si="2"/>
        <v>100</v>
      </c>
      <c r="F180" s="2"/>
    </row>
    <row r="181" spans="1:6" ht="18.75" customHeight="1" x14ac:dyDescent="0.25">
      <c r="A181" s="32" t="s">
        <v>295</v>
      </c>
      <c r="B181" s="32"/>
      <c r="C181" s="18">
        <v>3234061230.0500002</v>
      </c>
      <c r="D181" s="18">
        <v>3222394265.2600002</v>
      </c>
      <c r="E181" s="19">
        <f t="shared" si="2"/>
        <v>99.639247251054059</v>
      </c>
      <c r="F181" s="2"/>
    </row>
    <row r="182" spans="1:6" ht="12.75" customHeight="1" x14ac:dyDescent="0.25">
      <c r="A182" s="2"/>
      <c r="B182" s="2"/>
      <c r="C182" s="5"/>
      <c r="D182" s="5"/>
      <c r="E182" s="11"/>
      <c r="F182" s="2"/>
    </row>
    <row r="183" spans="1:6" x14ac:dyDescent="0.25">
      <c r="A183" s="31"/>
      <c r="B183" s="31"/>
      <c r="C183" s="31"/>
      <c r="D183" s="31"/>
      <c r="E183" s="12"/>
      <c r="F183" s="2"/>
    </row>
  </sheetData>
  <mergeCells count="15">
    <mergeCell ref="A4:E4"/>
    <mergeCell ref="A7:E7"/>
    <mergeCell ref="A183:D183"/>
    <mergeCell ref="A181:B181"/>
    <mergeCell ref="A1:E1"/>
    <mergeCell ref="A9:E9"/>
    <mergeCell ref="A2:E2"/>
    <mergeCell ref="A3:E3"/>
    <mergeCell ref="A5:E5"/>
    <mergeCell ref="A8:E8"/>
    <mergeCell ref="E10:E11"/>
    <mergeCell ref="A10:A11"/>
    <mergeCell ref="B10:B11"/>
    <mergeCell ref="C10:C11"/>
    <mergeCell ref="D10:D11"/>
  </mergeCells>
  <pageMargins left="1.1811023622047245" right="0.59055118110236227" top="0.78740157480314965" bottom="0.78740157480314965" header="0.39370078740157483" footer="0.39370078740157483"/>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7"/>
  <sheetViews>
    <sheetView showGridLines="0" showZeros="0" view="pageBreakPreview" zoomScaleNormal="100" zoomScaleSheetLayoutView="100" workbookViewId="0">
      <selection activeCell="A4" sqref="A4:E4"/>
    </sheetView>
  </sheetViews>
  <sheetFormatPr defaultColWidth="9.140625" defaultRowHeight="15" outlineLevelRow="4" x14ac:dyDescent="0.25"/>
  <cols>
    <col min="1" max="1" width="60.5703125" style="43" customWidth="1"/>
    <col min="2" max="2" width="26.140625" style="43" customWidth="1"/>
    <col min="3" max="3" width="19.85546875" style="44" customWidth="1"/>
    <col min="4" max="4" width="21" style="44" customWidth="1"/>
    <col min="5" max="5" width="16.7109375" style="44" customWidth="1"/>
    <col min="6" max="6" width="9.140625" style="43" customWidth="1"/>
    <col min="7" max="16384" width="9.140625" style="43"/>
  </cols>
  <sheetData>
    <row r="1" spans="1:6" ht="15.2" customHeight="1" x14ac:dyDescent="0.25">
      <c r="A1" s="61" t="s">
        <v>446</v>
      </c>
      <c r="B1" s="61"/>
      <c r="C1" s="61"/>
      <c r="D1" s="61"/>
      <c r="E1" s="61"/>
      <c r="F1" s="2"/>
    </row>
    <row r="2" spans="1:6" ht="15.75" x14ac:dyDescent="0.25">
      <c r="A2" s="61" t="s">
        <v>180</v>
      </c>
      <c r="B2" s="61"/>
      <c r="C2" s="61"/>
      <c r="D2" s="61"/>
      <c r="E2" s="61"/>
      <c r="F2" s="2"/>
    </row>
    <row r="3" spans="1:6" ht="15.75" x14ac:dyDescent="0.25">
      <c r="A3" s="61" t="s">
        <v>181</v>
      </c>
      <c r="B3" s="61"/>
      <c r="C3" s="61"/>
      <c r="D3" s="61"/>
      <c r="E3" s="61"/>
      <c r="F3" s="2"/>
    </row>
    <row r="4" spans="1:6" ht="15.2" customHeight="1" x14ac:dyDescent="0.25">
      <c r="A4" s="60" t="s">
        <v>299</v>
      </c>
      <c r="B4" s="60"/>
      <c r="C4" s="60"/>
      <c r="D4" s="60"/>
      <c r="E4" s="60"/>
      <c r="F4" s="2"/>
    </row>
    <row r="5" spans="1:6" ht="15.75" customHeight="1" x14ac:dyDescent="0.25">
      <c r="A5" s="58"/>
      <c r="B5" s="58"/>
      <c r="C5" s="57"/>
      <c r="D5" s="57"/>
      <c r="E5" s="57"/>
      <c r="F5" s="2"/>
    </row>
    <row r="6" spans="1:6" ht="15.75" customHeight="1" x14ac:dyDescent="0.25">
      <c r="A6" s="58"/>
      <c r="B6" s="58"/>
      <c r="C6" s="57"/>
      <c r="D6" s="57"/>
      <c r="E6" s="57"/>
      <c r="F6" s="2"/>
    </row>
    <row r="7" spans="1:6" ht="30.75" customHeight="1" x14ac:dyDescent="0.25">
      <c r="A7" s="59" t="s">
        <v>445</v>
      </c>
      <c r="B7" s="59"/>
      <c r="C7" s="59"/>
      <c r="D7" s="59"/>
      <c r="E7" s="59"/>
      <c r="F7" s="2"/>
    </row>
    <row r="8" spans="1:6" ht="15.75" customHeight="1" x14ac:dyDescent="0.25">
      <c r="A8" s="58"/>
      <c r="B8" s="58"/>
      <c r="C8" s="57"/>
      <c r="D8" s="57"/>
      <c r="E8" s="57"/>
      <c r="F8" s="2"/>
    </row>
    <row r="9" spans="1:6" ht="12.75" customHeight="1" x14ac:dyDescent="0.25">
      <c r="A9" s="56" t="s">
        <v>0</v>
      </c>
      <c r="B9" s="56"/>
      <c r="C9" s="56"/>
      <c r="D9" s="56"/>
      <c r="E9" s="56"/>
      <c r="F9" s="2"/>
    </row>
    <row r="10" spans="1:6" ht="30" customHeight="1" x14ac:dyDescent="0.25">
      <c r="A10" s="55" t="s">
        <v>1</v>
      </c>
      <c r="B10" s="55" t="s">
        <v>175</v>
      </c>
      <c r="C10" s="39" t="s">
        <v>176</v>
      </c>
      <c r="D10" s="54" t="s">
        <v>177</v>
      </c>
      <c r="E10" s="53" t="s">
        <v>178</v>
      </c>
      <c r="F10" s="2"/>
    </row>
    <row r="11" spans="1:6" x14ac:dyDescent="0.25">
      <c r="A11" s="52"/>
      <c r="B11" s="52"/>
      <c r="C11" s="40"/>
      <c r="D11" s="51"/>
      <c r="E11" s="50"/>
      <c r="F11" s="2"/>
    </row>
    <row r="12" spans="1:6" ht="18" customHeight="1" x14ac:dyDescent="0.25">
      <c r="A12" s="27" t="s">
        <v>444</v>
      </c>
      <c r="B12" s="8" t="s">
        <v>443</v>
      </c>
      <c r="C12" s="4">
        <v>1653432564.24</v>
      </c>
      <c r="D12" s="4">
        <v>1669499477.3599999</v>
      </c>
      <c r="E12" s="47">
        <f>D12/C12*100</f>
        <v>100.97173077798823</v>
      </c>
      <c r="F12" s="2"/>
    </row>
    <row r="13" spans="1:6" ht="15.75" outlineLevel="1" x14ac:dyDescent="0.25">
      <c r="A13" s="27" t="s">
        <v>442</v>
      </c>
      <c r="B13" s="8" t="s">
        <v>441</v>
      </c>
      <c r="C13" s="4">
        <v>946240000</v>
      </c>
      <c r="D13" s="4">
        <v>959542242.85000002</v>
      </c>
      <c r="E13" s="47">
        <f>D13/C13*100</f>
        <v>101.40580009828372</v>
      </c>
      <c r="F13" s="2"/>
    </row>
    <row r="14" spans="1:6" ht="15.75" outlineLevel="3" x14ac:dyDescent="0.25">
      <c r="A14" s="27" t="s">
        <v>440</v>
      </c>
      <c r="B14" s="8" t="s">
        <v>439</v>
      </c>
      <c r="C14" s="4">
        <v>946240000</v>
      </c>
      <c r="D14" s="4">
        <v>959542242.85000002</v>
      </c>
      <c r="E14" s="47">
        <f>D14/C14*100</f>
        <v>101.40580009828372</v>
      </c>
      <c r="F14" s="2"/>
    </row>
    <row r="15" spans="1:6" ht="81" customHeight="1" outlineLevel="4" x14ac:dyDescent="0.25">
      <c r="A15" s="27" t="s">
        <v>107</v>
      </c>
      <c r="B15" s="8" t="s">
        <v>438</v>
      </c>
      <c r="C15" s="4">
        <v>800729000</v>
      </c>
      <c r="D15" s="4">
        <v>819938353.27999997</v>
      </c>
      <c r="E15" s="47">
        <f>D15/C15*100</f>
        <v>102.39898308666227</v>
      </c>
      <c r="F15" s="2"/>
    </row>
    <row r="16" spans="1:6" ht="130.5" customHeight="1" outlineLevel="4" x14ac:dyDescent="0.25">
      <c r="A16" s="27" t="s">
        <v>108</v>
      </c>
      <c r="B16" s="8" t="s">
        <v>437</v>
      </c>
      <c r="C16" s="4">
        <v>455000</v>
      </c>
      <c r="D16" s="4">
        <v>369432.07</v>
      </c>
      <c r="E16" s="47">
        <f>D16/C16*100</f>
        <v>81.193861538461547</v>
      </c>
      <c r="F16" s="2"/>
    </row>
    <row r="17" spans="1:6" ht="48" customHeight="1" outlineLevel="4" x14ac:dyDescent="0.25">
      <c r="A17" s="27" t="s">
        <v>109</v>
      </c>
      <c r="B17" s="8" t="s">
        <v>436</v>
      </c>
      <c r="C17" s="4">
        <v>3050000</v>
      </c>
      <c r="D17" s="4">
        <v>3099788.65</v>
      </c>
      <c r="E17" s="47">
        <f>D17/C17*100</f>
        <v>101.63241475409836</v>
      </c>
      <c r="F17" s="2"/>
    </row>
    <row r="18" spans="1:6" ht="111.75" customHeight="1" outlineLevel="4" x14ac:dyDescent="0.25">
      <c r="A18" s="27" t="s">
        <v>110</v>
      </c>
      <c r="B18" s="8" t="s">
        <v>435</v>
      </c>
      <c r="C18" s="4">
        <v>6000</v>
      </c>
      <c r="D18" s="4">
        <v>6842.97</v>
      </c>
      <c r="E18" s="47">
        <f>D18/C18*100</f>
        <v>114.04950000000001</v>
      </c>
      <c r="F18" s="2"/>
    </row>
    <row r="19" spans="1:6" ht="114.75" customHeight="1" outlineLevel="4" x14ac:dyDescent="0.25">
      <c r="A19" s="27" t="s">
        <v>111</v>
      </c>
      <c r="B19" s="8" t="s">
        <v>434</v>
      </c>
      <c r="C19" s="4">
        <v>142000000</v>
      </c>
      <c r="D19" s="4">
        <v>136127825.88</v>
      </c>
      <c r="E19" s="47">
        <f>D19/C19*100</f>
        <v>95.864666112676062</v>
      </c>
      <c r="F19" s="2"/>
    </row>
    <row r="20" spans="1:6" ht="47.25" outlineLevel="1" x14ac:dyDescent="0.25">
      <c r="A20" s="27" t="s">
        <v>433</v>
      </c>
      <c r="B20" s="8" t="s">
        <v>432</v>
      </c>
      <c r="C20" s="4">
        <v>7896008</v>
      </c>
      <c r="D20" s="4">
        <v>8498825.3399999999</v>
      </c>
      <c r="E20" s="47">
        <f>D20/C20*100</f>
        <v>107.63445705728769</v>
      </c>
      <c r="F20" s="2"/>
    </row>
    <row r="21" spans="1:6" ht="130.5" customHeight="1" outlineLevel="4" x14ac:dyDescent="0.25">
      <c r="A21" s="27" t="s">
        <v>99</v>
      </c>
      <c r="B21" s="8" t="s">
        <v>431</v>
      </c>
      <c r="C21" s="4">
        <v>3897315</v>
      </c>
      <c r="D21" s="4">
        <v>4260521</v>
      </c>
      <c r="E21" s="47">
        <f>D21/C21*100</f>
        <v>109.31939040082723</v>
      </c>
      <c r="F21" s="2"/>
    </row>
    <row r="22" spans="1:6" ht="144.75" customHeight="1" outlineLevel="4" x14ac:dyDescent="0.25">
      <c r="A22" s="27" t="s">
        <v>100</v>
      </c>
      <c r="B22" s="8" t="s">
        <v>430</v>
      </c>
      <c r="C22" s="4">
        <v>21558</v>
      </c>
      <c r="D22" s="4">
        <v>23013.42</v>
      </c>
      <c r="E22" s="47">
        <f>D22/C22*100</f>
        <v>106.75118285555246</v>
      </c>
      <c r="F22" s="2"/>
    </row>
    <row r="23" spans="1:6" ht="129.75" customHeight="1" outlineLevel="4" x14ac:dyDescent="0.25">
      <c r="A23" s="27" t="s">
        <v>101</v>
      </c>
      <c r="B23" s="8" t="s">
        <v>429</v>
      </c>
      <c r="C23" s="4">
        <v>4434220</v>
      </c>
      <c r="D23" s="4">
        <v>4704096.3499999996</v>
      </c>
      <c r="E23" s="47">
        <f>D23/C23*100</f>
        <v>106.08621922232093</v>
      </c>
      <c r="F23" s="2"/>
    </row>
    <row r="24" spans="1:6" ht="130.5" customHeight="1" outlineLevel="4" x14ac:dyDescent="0.25">
      <c r="A24" s="27" t="s">
        <v>102</v>
      </c>
      <c r="B24" s="8" t="s">
        <v>428</v>
      </c>
      <c r="C24" s="4">
        <v>-457085</v>
      </c>
      <c r="D24" s="4">
        <v>-488805.43</v>
      </c>
      <c r="E24" s="47">
        <f>D24/C24*100</f>
        <v>106.93972237111259</v>
      </c>
      <c r="F24" s="2"/>
    </row>
    <row r="25" spans="1:6" ht="15.75" outlineLevel="1" x14ac:dyDescent="0.25">
      <c r="A25" s="27" t="s">
        <v>427</v>
      </c>
      <c r="B25" s="8" t="s">
        <v>426</v>
      </c>
      <c r="C25" s="4">
        <v>79217600</v>
      </c>
      <c r="D25" s="4">
        <v>80553660.379999995</v>
      </c>
      <c r="E25" s="47">
        <f>D25/C25*100</f>
        <v>101.68657013088</v>
      </c>
      <c r="F25" s="2"/>
    </row>
    <row r="26" spans="1:6" ht="33.75" customHeight="1" outlineLevel="3" x14ac:dyDescent="0.25">
      <c r="A26" s="27" t="s">
        <v>425</v>
      </c>
      <c r="B26" s="8" t="s">
        <v>424</v>
      </c>
      <c r="C26" s="4">
        <v>78650000</v>
      </c>
      <c r="D26" s="4">
        <v>80171396.370000005</v>
      </c>
      <c r="E26" s="47">
        <f>D26/C26*100</f>
        <v>101.93438826446281</v>
      </c>
      <c r="F26" s="2"/>
    </row>
    <row r="27" spans="1:6" ht="37.5" customHeight="1" outlineLevel="4" x14ac:dyDescent="0.25">
      <c r="A27" s="27" t="s">
        <v>114</v>
      </c>
      <c r="B27" s="8" t="s">
        <v>423</v>
      </c>
      <c r="C27" s="4">
        <v>62650000</v>
      </c>
      <c r="D27" s="4">
        <v>64521668.530000001</v>
      </c>
      <c r="E27" s="47">
        <f>D27/C27*100</f>
        <v>102.98749964884277</v>
      </c>
      <c r="F27" s="2"/>
    </row>
    <row r="28" spans="1:6" ht="53.25" customHeight="1" outlineLevel="4" x14ac:dyDescent="0.25">
      <c r="A28" s="27" t="s">
        <v>115</v>
      </c>
      <c r="B28" s="8" t="s">
        <v>422</v>
      </c>
      <c r="C28" s="9" t="s">
        <v>188</v>
      </c>
      <c r="D28" s="4">
        <v>0.01</v>
      </c>
      <c r="E28" s="47" t="s">
        <v>190</v>
      </c>
      <c r="F28" s="2"/>
    </row>
    <row r="29" spans="1:6" ht="81" customHeight="1" outlineLevel="4" x14ac:dyDescent="0.25">
      <c r="A29" s="27" t="s">
        <v>116</v>
      </c>
      <c r="B29" s="8" t="s">
        <v>421</v>
      </c>
      <c r="C29" s="4">
        <v>16000000</v>
      </c>
      <c r="D29" s="4">
        <v>15650620.720000001</v>
      </c>
      <c r="E29" s="47">
        <f>D29/C29*100</f>
        <v>97.816379500000011</v>
      </c>
      <c r="F29" s="2"/>
    </row>
    <row r="30" spans="1:6" ht="66" customHeight="1" outlineLevel="4" x14ac:dyDescent="0.25">
      <c r="A30" s="27" t="s">
        <v>117</v>
      </c>
      <c r="B30" s="8" t="s">
        <v>420</v>
      </c>
      <c r="C30" s="9" t="s">
        <v>188</v>
      </c>
      <c r="D30" s="4">
        <v>-384</v>
      </c>
      <c r="E30" s="47" t="s">
        <v>190</v>
      </c>
      <c r="F30" s="2"/>
    </row>
    <row r="31" spans="1:6" ht="51" customHeight="1" outlineLevel="4" x14ac:dyDescent="0.25">
      <c r="A31" s="27" t="s">
        <v>119</v>
      </c>
      <c r="B31" s="8" t="s">
        <v>419</v>
      </c>
      <c r="C31" s="9" t="s">
        <v>188</v>
      </c>
      <c r="D31" s="4">
        <v>-508.89</v>
      </c>
      <c r="E31" s="47" t="s">
        <v>190</v>
      </c>
      <c r="F31" s="2"/>
    </row>
    <row r="32" spans="1:6" ht="31.5" outlineLevel="3" x14ac:dyDescent="0.25">
      <c r="A32" s="27" t="s">
        <v>418</v>
      </c>
      <c r="B32" s="8" t="s">
        <v>417</v>
      </c>
      <c r="C32" s="4">
        <v>29600</v>
      </c>
      <c r="D32" s="4">
        <v>34551.57</v>
      </c>
      <c r="E32" s="47">
        <f>D32/C32*100</f>
        <v>116.72827702702702</v>
      </c>
      <c r="F32" s="2"/>
    </row>
    <row r="33" spans="1:6" ht="31.5" outlineLevel="4" x14ac:dyDescent="0.25">
      <c r="A33" s="27" t="s">
        <v>120</v>
      </c>
      <c r="B33" s="8" t="s">
        <v>416</v>
      </c>
      <c r="C33" s="4">
        <v>29600</v>
      </c>
      <c r="D33" s="4">
        <v>35288.99</v>
      </c>
      <c r="E33" s="47">
        <f>D33/C33*100</f>
        <v>119.2195608108108</v>
      </c>
      <c r="F33" s="2"/>
    </row>
    <row r="34" spans="1:6" ht="49.5" customHeight="1" outlineLevel="4" x14ac:dyDescent="0.25">
      <c r="A34" s="27" t="s">
        <v>121</v>
      </c>
      <c r="B34" s="8" t="s">
        <v>415</v>
      </c>
      <c r="C34" s="9" t="s">
        <v>188</v>
      </c>
      <c r="D34" s="4">
        <v>-737.42</v>
      </c>
      <c r="E34" s="47" t="s">
        <v>190</v>
      </c>
      <c r="F34" s="2"/>
    </row>
    <row r="35" spans="1:6" ht="51" customHeight="1" outlineLevel="4" x14ac:dyDescent="0.25">
      <c r="A35" s="27" t="s">
        <v>122</v>
      </c>
      <c r="B35" s="8" t="s">
        <v>414</v>
      </c>
      <c r="C35" s="4">
        <v>538000</v>
      </c>
      <c r="D35" s="4">
        <v>347712.44</v>
      </c>
      <c r="E35" s="47">
        <f>D35/C35*100</f>
        <v>64.630565055762077</v>
      </c>
      <c r="F35" s="2"/>
    </row>
    <row r="36" spans="1:6" ht="15.75" outlineLevel="1" x14ac:dyDescent="0.25">
      <c r="A36" s="27" t="s">
        <v>413</v>
      </c>
      <c r="B36" s="8" t="s">
        <v>412</v>
      </c>
      <c r="C36" s="4">
        <v>70005000</v>
      </c>
      <c r="D36" s="4">
        <v>69425240.930000007</v>
      </c>
      <c r="E36" s="47">
        <f>D36/C36*100</f>
        <v>99.171831912006297</v>
      </c>
      <c r="F36" s="2"/>
    </row>
    <row r="37" spans="1:6" ht="51" customHeight="1" outlineLevel="4" x14ac:dyDescent="0.25">
      <c r="A37" s="27" t="s">
        <v>125</v>
      </c>
      <c r="B37" s="8" t="s">
        <v>411</v>
      </c>
      <c r="C37" s="4">
        <v>17450000</v>
      </c>
      <c r="D37" s="4">
        <v>17218924.280000001</v>
      </c>
      <c r="E37" s="47">
        <f>D37/C37*100</f>
        <v>98.675783839541552</v>
      </c>
      <c r="F37" s="2"/>
    </row>
    <row r="38" spans="1:6" ht="15.75" outlineLevel="3" x14ac:dyDescent="0.25">
      <c r="A38" s="27" t="s">
        <v>410</v>
      </c>
      <c r="B38" s="8" t="s">
        <v>409</v>
      </c>
      <c r="C38" s="4">
        <v>52555000</v>
      </c>
      <c r="D38" s="4">
        <v>52206316.649999999</v>
      </c>
      <c r="E38" s="47">
        <f>D38/C38*100</f>
        <v>99.336536295309671</v>
      </c>
      <c r="F38" s="2"/>
    </row>
    <row r="39" spans="1:6" ht="50.25" customHeight="1" outlineLevel="4" x14ac:dyDescent="0.25">
      <c r="A39" s="27" t="s">
        <v>126</v>
      </c>
      <c r="B39" s="8" t="s">
        <v>408</v>
      </c>
      <c r="C39" s="4">
        <v>51000000</v>
      </c>
      <c r="D39" s="4">
        <v>50946121.020000003</v>
      </c>
      <c r="E39" s="47">
        <f>D39/C39*100</f>
        <v>99.894354941176474</v>
      </c>
      <c r="F39" s="2"/>
    </row>
    <row r="40" spans="1:6" ht="48" customHeight="1" outlineLevel="4" x14ac:dyDescent="0.25">
      <c r="A40" s="27" t="s">
        <v>127</v>
      </c>
      <c r="B40" s="8" t="s">
        <v>407</v>
      </c>
      <c r="C40" s="4">
        <v>1555000</v>
      </c>
      <c r="D40" s="4">
        <v>1260195.6299999999</v>
      </c>
      <c r="E40" s="47">
        <f>D40/C40*100</f>
        <v>81.041519614147902</v>
      </c>
      <c r="F40" s="2"/>
    </row>
    <row r="41" spans="1:6" ht="15.75" outlineLevel="1" x14ac:dyDescent="0.25">
      <c r="A41" s="27" t="s">
        <v>406</v>
      </c>
      <c r="B41" s="8" t="s">
        <v>405</v>
      </c>
      <c r="C41" s="4">
        <v>11053200</v>
      </c>
      <c r="D41" s="4">
        <v>12282774.710000001</v>
      </c>
      <c r="E41" s="47">
        <f>D41/C41*100</f>
        <v>111.12415146744834</v>
      </c>
      <c r="F41" s="2"/>
    </row>
    <row r="42" spans="1:6" ht="63" outlineLevel="4" x14ac:dyDescent="0.25">
      <c r="A42" s="27" t="s">
        <v>129</v>
      </c>
      <c r="B42" s="8" t="s">
        <v>404</v>
      </c>
      <c r="C42" s="4">
        <v>11000000</v>
      </c>
      <c r="D42" s="4">
        <v>12237774.710000001</v>
      </c>
      <c r="E42" s="47">
        <f>D42/C42*100</f>
        <v>111.25249736363638</v>
      </c>
      <c r="F42" s="2"/>
    </row>
    <row r="43" spans="1:6" ht="32.25" customHeight="1" outlineLevel="4" x14ac:dyDescent="0.25">
      <c r="A43" s="27" t="s">
        <v>157</v>
      </c>
      <c r="B43" s="8" t="s">
        <v>403</v>
      </c>
      <c r="C43" s="4">
        <v>50000</v>
      </c>
      <c r="D43" s="4">
        <v>45000</v>
      </c>
      <c r="E43" s="47">
        <f>D43/C43*100</f>
        <v>90</v>
      </c>
      <c r="F43" s="2"/>
    </row>
    <row r="44" spans="1:6" ht="98.25" customHeight="1" outlineLevel="4" x14ac:dyDescent="0.25">
      <c r="A44" s="27" t="s">
        <v>16</v>
      </c>
      <c r="B44" s="8" t="s">
        <v>402</v>
      </c>
      <c r="C44" s="4">
        <v>3200</v>
      </c>
      <c r="D44" s="9" t="s">
        <v>188</v>
      </c>
      <c r="E44" s="49" t="s">
        <v>189</v>
      </c>
      <c r="F44" s="2"/>
    </row>
    <row r="45" spans="1:6" ht="47.25" outlineLevel="1" x14ac:dyDescent="0.25">
      <c r="A45" s="27" t="s">
        <v>401</v>
      </c>
      <c r="B45" s="8" t="s">
        <v>400</v>
      </c>
      <c r="C45" s="9" t="s">
        <v>188</v>
      </c>
      <c r="D45" s="4">
        <v>-0.9</v>
      </c>
      <c r="E45" s="47" t="s">
        <v>190</v>
      </c>
      <c r="F45" s="2"/>
    </row>
    <row r="46" spans="1:6" ht="31.5" outlineLevel="4" x14ac:dyDescent="0.25">
      <c r="A46" s="27" t="s">
        <v>132</v>
      </c>
      <c r="B46" s="8" t="s">
        <v>399</v>
      </c>
      <c r="C46" s="9" t="s">
        <v>188</v>
      </c>
      <c r="D46" s="4">
        <v>-0.9</v>
      </c>
      <c r="E46" s="47" t="s">
        <v>190</v>
      </c>
      <c r="F46" s="2"/>
    </row>
    <row r="47" spans="1:6" ht="49.5" customHeight="1" outlineLevel="1" x14ac:dyDescent="0.25">
      <c r="A47" s="27" t="s">
        <v>398</v>
      </c>
      <c r="B47" s="8" t="s">
        <v>397</v>
      </c>
      <c r="C47" s="4">
        <v>461972895.07999998</v>
      </c>
      <c r="D47" s="4">
        <v>457523847.10000002</v>
      </c>
      <c r="E47" s="47">
        <f>D47/C47*100</f>
        <v>99.036946100651747</v>
      </c>
      <c r="F47" s="2"/>
    </row>
    <row r="48" spans="1:6" ht="112.5" customHeight="1" outlineLevel="3" x14ac:dyDescent="0.25">
      <c r="A48" s="27" t="s">
        <v>396</v>
      </c>
      <c r="B48" s="8" t="s">
        <v>395</v>
      </c>
      <c r="C48" s="4">
        <v>455662855.07999998</v>
      </c>
      <c r="D48" s="4">
        <v>455142424.91000003</v>
      </c>
      <c r="E48" s="47">
        <f>D48/C48*100</f>
        <v>99.885786132400767</v>
      </c>
      <c r="F48" s="2"/>
    </row>
    <row r="49" spans="1:6" ht="96.75" customHeight="1" outlineLevel="4" x14ac:dyDescent="0.25">
      <c r="A49" s="27" t="s">
        <v>160</v>
      </c>
      <c r="B49" s="8" t="s">
        <v>394</v>
      </c>
      <c r="C49" s="4">
        <v>438667692.07999998</v>
      </c>
      <c r="D49" s="4">
        <v>439976033.32999998</v>
      </c>
      <c r="E49" s="47">
        <f>D49/C49*100</f>
        <v>100.29825338715881</v>
      </c>
      <c r="F49" s="2"/>
    </row>
    <row r="50" spans="1:6" ht="96.75" customHeight="1" outlineLevel="4" x14ac:dyDescent="0.25">
      <c r="A50" s="27" t="s">
        <v>161</v>
      </c>
      <c r="B50" s="8" t="s">
        <v>393</v>
      </c>
      <c r="C50" s="4">
        <v>207897</v>
      </c>
      <c r="D50" s="4">
        <v>218996.94</v>
      </c>
      <c r="E50" s="47">
        <f>D50/C50*100</f>
        <v>105.33915352313888</v>
      </c>
      <c r="F50" s="2"/>
    </row>
    <row r="51" spans="1:6" ht="47.25" outlineLevel="4" x14ac:dyDescent="0.25">
      <c r="A51" s="27" t="s">
        <v>162</v>
      </c>
      <c r="B51" s="8" t="s">
        <v>392</v>
      </c>
      <c r="C51" s="4">
        <v>16787266</v>
      </c>
      <c r="D51" s="4">
        <v>14947394.640000001</v>
      </c>
      <c r="E51" s="47">
        <f>D51/C51*100</f>
        <v>89.040077401525664</v>
      </c>
      <c r="F51" s="2"/>
    </row>
    <row r="52" spans="1:6" ht="67.5" customHeight="1" outlineLevel="4" x14ac:dyDescent="0.25">
      <c r="A52" s="27" t="s">
        <v>163</v>
      </c>
      <c r="B52" s="8" t="s">
        <v>391</v>
      </c>
      <c r="C52" s="4">
        <v>3151400</v>
      </c>
      <c r="D52" s="9" t="s">
        <v>188</v>
      </c>
      <c r="E52" s="49" t="s">
        <v>189</v>
      </c>
      <c r="F52" s="2"/>
    </row>
    <row r="53" spans="1:6" ht="96.75" customHeight="1" outlineLevel="4" x14ac:dyDescent="0.25">
      <c r="A53" s="27" t="s">
        <v>164</v>
      </c>
      <c r="B53" s="8" t="s">
        <v>390</v>
      </c>
      <c r="C53" s="4">
        <v>3158640</v>
      </c>
      <c r="D53" s="4">
        <v>2381422.19</v>
      </c>
      <c r="E53" s="47">
        <f>D53/C53*100</f>
        <v>75.393909720639257</v>
      </c>
      <c r="F53" s="2"/>
    </row>
    <row r="54" spans="1:6" ht="31.5" outlineLevel="1" x14ac:dyDescent="0.25">
      <c r="A54" s="27" t="s">
        <v>389</v>
      </c>
      <c r="B54" s="8" t="s">
        <v>388</v>
      </c>
      <c r="C54" s="4">
        <v>47376440</v>
      </c>
      <c r="D54" s="4">
        <v>47376440.909999996</v>
      </c>
      <c r="E54" s="47">
        <f>D54/C54*100</f>
        <v>100.00000192078593</v>
      </c>
      <c r="F54" s="2"/>
    </row>
    <row r="55" spans="1:6" ht="34.5" customHeight="1" outlineLevel="4" x14ac:dyDescent="0.25">
      <c r="A55" s="27" t="s">
        <v>91</v>
      </c>
      <c r="B55" s="8" t="s">
        <v>387</v>
      </c>
      <c r="C55" s="4">
        <v>1017464</v>
      </c>
      <c r="D55" s="4">
        <v>1017173.15</v>
      </c>
      <c r="E55" s="47">
        <f>D55/C55*100</f>
        <v>99.971414222026539</v>
      </c>
      <c r="F55" s="2"/>
    </row>
    <row r="56" spans="1:6" ht="31.5" outlineLevel="4" x14ac:dyDescent="0.25">
      <c r="A56" s="27" t="s">
        <v>92</v>
      </c>
      <c r="B56" s="8" t="s">
        <v>386</v>
      </c>
      <c r="C56" s="4">
        <v>4527491</v>
      </c>
      <c r="D56" s="4">
        <v>7839534.5499999998</v>
      </c>
      <c r="E56" s="47">
        <f>D56/C56*100</f>
        <v>173.15406148791902</v>
      </c>
      <c r="F56" s="2"/>
    </row>
    <row r="57" spans="1:6" ht="16.5" customHeight="1" outlineLevel="4" x14ac:dyDescent="0.25">
      <c r="A57" s="27" t="s">
        <v>93</v>
      </c>
      <c r="B57" s="8" t="s">
        <v>385</v>
      </c>
      <c r="C57" s="4">
        <v>41801702</v>
      </c>
      <c r="D57" s="4">
        <v>38518759.109999999</v>
      </c>
      <c r="E57" s="47">
        <f>D57/C57*100</f>
        <v>92.14638942213405</v>
      </c>
      <c r="F57" s="2"/>
    </row>
    <row r="58" spans="1:6" ht="31.5" outlineLevel="4" x14ac:dyDescent="0.25">
      <c r="A58" s="27" t="s">
        <v>94</v>
      </c>
      <c r="B58" s="8" t="s">
        <v>384</v>
      </c>
      <c r="C58" s="4">
        <v>29783</v>
      </c>
      <c r="D58" s="4">
        <v>974.1</v>
      </c>
      <c r="E58" s="47">
        <f>D58/C58*100</f>
        <v>3.2706577577812848</v>
      </c>
      <c r="F58" s="2"/>
    </row>
    <row r="59" spans="1:6" ht="33.75" customHeight="1" outlineLevel="1" x14ac:dyDescent="0.25">
      <c r="A59" s="27" t="s">
        <v>383</v>
      </c>
      <c r="B59" s="8" t="s">
        <v>382</v>
      </c>
      <c r="C59" s="4">
        <v>5116304.57</v>
      </c>
      <c r="D59" s="4">
        <v>4526745.0199999996</v>
      </c>
      <c r="E59" s="47">
        <f>D59/C59*100</f>
        <v>88.476848046597027</v>
      </c>
      <c r="F59" s="2"/>
    </row>
    <row r="60" spans="1:6" ht="52.5" customHeight="1" outlineLevel="4" x14ac:dyDescent="0.25">
      <c r="A60" s="27" t="s">
        <v>19</v>
      </c>
      <c r="B60" s="8" t="s">
        <v>381</v>
      </c>
      <c r="C60" s="4">
        <v>50270</v>
      </c>
      <c r="D60" s="4">
        <v>38774.400000000001</v>
      </c>
      <c r="E60" s="47">
        <f>D60/C60*100</f>
        <v>77.132285657449771</v>
      </c>
      <c r="F60" s="2"/>
    </row>
    <row r="61" spans="1:6" ht="36" customHeight="1" outlineLevel="4" x14ac:dyDescent="0.25">
      <c r="A61" s="27" t="s">
        <v>20</v>
      </c>
      <c r="B61" s="8" t="s">
        <v>380</v>
      </c>
      <c r="C61" s="4">
        <v>3127810</v>
      </c>
      <c r="D61" s="4">
        <v>2734333.22</v>
      </c>
      <c r="E61" s="47">
        <f>D61/C61*100</f>
        <v>87.420054926610007</v>
      </c>
      <c r="F61" s="2"/>
    </row>
    <row r="62" spans="1:6" ht="31.5" outlineLevel="4" x14ac:dyDescent="0.25">
      <c r="A62" s="27" t="s">
        <v>21</v>
      </c>
      <c r="B62" s="8" t="s">
        <v>379</v>
      </c>
      <c r="C62" s="4">
        <v>1938224.57</v>
      </c>
      <c r="D62" s="4">
        <v>1753637.4</v>
      </c>
      <c r="E62" s="47">
        <f>D62/C62*100</f>
        <v>90.476481783532435</v>
      </c>
      <c r="F62" s="2"/>
    </row>
    <row r="63" spans="1:6" ht="34.5" customHeight="1" outlineLevel="1" x14ac:dyDescent="0.25">
      <c r="A63" s="27" t="s">
        <v>378</v>
      </c>
      <c r="B63" s="8" t="s">
        <v>377</v>
      </c>
      <c r="C63" s="4">
        <v>20169945.920000002</v>
      </c>
      <c r="D63" s="4">
        <v>23532264.600000001</v>
      </c>
      <c r="E63" s="47">
        <f>D63/C63*100</f>
        <v>116.66994395193697</v>
      </c>
      <c r="F63" s="2"/>
    </row>
    <row r="64" spans="1:6" ht="98.25" customHeight="1" outlineLevel="3" x14ac:dyDescent="0.25">
      <c r="A64" s="27" t="s">
        <v>376</v>
      </c>
      <c r="B64" s="8" t="s">
        <v>375</v>
      </c>
      <c r="C64" s="4">
        <v>18207069.870000001</v>
      </c>
      <c r="D64" s="4">
        <v>21538342.16</v>
      </c>
      <c r="E64" s="47">
        <f>D64/C64*100</f>
        <v>118.29658651164389</v>
      </c>
      <c r="F64" s="2"/>
    </row>
    <row r="65" spans="1:6" ht="117" customHeight="1" outlineLevel="4" x14ac:dyDescent="0.25">
      <c r="A65" s="27" t="s">
        <v>374</v>
      </c>
      <c r="B65" s="8" t="s">
        <v>373</v>
      </c>
      <c r="C65" s="4">
        <v>18198559.870000001</v>
      </c>
      <c r="D65" s="4">
        <v>21529832.16</v>
      </c>
      <c r="E65" s="47">
        <f>D65/C65*100</f>
        <v>118.30514235080514</v>
      </c>
      <c r="F65" s="2"/>
    </row>
    <row r="66" spans="1:6" ht="117.75" customHeight="1" outlineLevel="4" x14ac:dyDescent="0.25">
      <c r="A66" s="27" t="s">
        <v>372</v>
      </c>
      <c r="B66" s="8" t="s">
        <v>371</v>
      </c>
      <c r="C66" s="4">
        <v>8510</v>
      </c>
      <c r="D66" s="4">
        <v>8510</v>
      </c>
      <c r="E66" s="47">
        <f>D66/C66*100</f>
        <v>100</v>
      </c>
      <c r="F66" s="2"/>
    </row>
    <row r="67" spans="1:6" ht="51" customHeight="1" outlineLevel="4" x14ac:dyDescent="0.25">
      <c r="A67" s="27" t="s">
        <v>167</v>
      </c>
      <c r="B67" s="8" t="s">
        <v>370</v>
      </c>
      <c r="C67" s="4">
        <v>1962876.05</v>
      </c>
      <c r="D67" s="4">
        <v>1993922.44</v>
      </c>
      <c r="E67" s="47">
        <f>D67/C67*100</f>
        <v>101.58167857822708</v>
      </c>
      <c r="F67" s="2"/>
    </row>
    <row r="68" spans="1:6" ht="21.75" customHeight="1" outlineLevel="1" x14ac:dyDescent="0.25">
      <c r="A68" s="27" t="s">
        <v>369</v>
      </c>
      <c r="B68" s="8" t="s">
        <v>368</v>
      </c>
      <c r="C68" s="4">
        <v>4385170.67</v>
      </c>
      <c r="D68" s="4">
        <v>6225536.4199999999</v>
      </c>
      <c r="E68" s="47">
        <f>D68/C68*100</f>
        <v>141.96793895823444</v>
      </c>
      <c r="F68" s="2"/>
    </row>
    <row r="69" spans="1:6" ht="96" customHeight="1" outlineLevel="4" x14ac:dyDescent="0.25">
      <c r="A69" s="27" t="s">
        <v>152</v>
      </c>
      <c r="B69" s="8" t="s">
        <v>367</v>
      </c>
      <c r="C69" s="4">
        <v>4244</v>
      </c>
      <c r="D69" s="4">
        <v>4644.1099999999997</v>
      </c>
      <c r="E69" s="47">
        <f>D69/C69*100</f>
        <v>109.42766258246937</v>
      </c>
      <c r="F69" s="2"/>
    </row>
    <row r="70" spans="1:6" ht="113.25" customHeight="1" outlineLevel="4" x14ac:dyDescent="0.25">
      <c r="A70" s="27" t="s">
        <v>139</v>
      </c>
      <c r="B70" s="8" t="s">
        <v>366</v>
      </c>
      <c r="C70" s="4">
        <v>41072</v>
      </c>
      <c r="D70" s="4">
        <v>46410.21</v>
      </c>
      <c r="E70" s="47">
        <f>D70/C70*100</f>
        <v>112.99720003895597</v>
      </c>
      <c r="F70" s="2"/>
    </row>
    <row r="71" spans="1:6" ht="96.75" customHeight="1" outlineLevel="4" x14ac:dyDescent="0.25">
      <c r="A71" s="27" t="s">
        <v>140</v>
      </c>
      <c r="B71" s="8" t="s">
        <v>365</v>
      </c>
      <c r="C71" s="4">
        <v>3257</v>
      </c>
      <c r="D71" s="4">
        <v>3756.96</v>
      </c>
      <c r="E71" s="47">
        <f>D71/C71*100</f>
        <v>115.35032238256065</v>
      </c>
      <c r="F71" s="2"/>
    </row>
    <row r="72" spans="1:6" ht="128.25" customHeight="1" outlineLevel="4" x14ac:dyDescent="0.25">
      <c r="A72" s="27" t="s">
        <v>141</v>
      </c>
      <c r="B72" s="8" t="s">
        <v>364</v>
      </c>
      <c r="C72" s="4">
        <v>11300</v>
      </c>
      <c r="D72" s="4">
        <v>11444.12</v>
      </c>
      <c r="E72" s="47">
        <f>D72/C72*100</f>
        <v>101.27539823008851</v>
      </c>
      <c r="F72" s="2"/>
    </row>
    <row r="73" spans="1:6" ht="97.5" customHeight="1" outlineLevel="4" x14ac:dyDescent="0.25">
      <c r="A73" s="27" t="s">
        <v>142</v>
      </c>
      <c r="B73" s="8" t="s">
        <v>363</v>
      </c>
      <c r="C73" s="9" t="s">
        <v>188</v>
      </c>
      <c r="D73" s="4">
        <v>0.02</v>
      </c>
      <c r="E73" s="47" t="s">
        <v>190</v>
      </c>
      <c r="F73" s="2"/>
    </row>
    <row r="74" spans="1:6" ht="82.5" customHeight="1" outlineLevel="4" x14ac:dyDescent="0.25">
      <c r="A74" s="27" t="s">
        <v>143</v>
      </c>
      <c r="B74" s="8" t="s">
        <v>362</v>
      </c>
      <c r="C74" s="4">
        <v>7296.2</v>
      </c>
      <c r="D74" s="4">
        <v>7446.03</v>
      </c>
      <c r="E74" s="47">
        <f>D74/C74*100</f>
        <v>102.05353471670185</v>
      </c>
      <c r="F74" s="2"/>
    </row>
    <row r="75" spans="1:6" ht="81.75" customHeight="1" outlineLevel="4" x14ac:dyDescent="0.25">
      <c r="A75" s="27" t="s">
        <v>26</v>
      </c>
      <c r="B75" s="8" t="s">
        <v>361</v>
      </c>
      <c r="C75" s="4">
        <v>65071</v>
      </c>
      <c r="D75" s="4">
        <v>65070.9</v>
      </c>
      <c r="E75" s="47">
        <f>D75/C75*100</f>
        <v>99.999846321710137</v>
      </c>
      <c r="F75" s="2"/>
    </row>
    <row r="76" spans="1:6" ht="100.5" customHeight="1" outlineLevel="4" x14ac:dyDescent="0.25">
      <c r="A76" s="27" t="s">
        <v>27</v>
      </c>
      <c r="B76" s="8" t="s">
        <v>360</v>
      </c>
      <c r="C76" s="4">
        <v>208343</v>
      </c>
      <c r="D76" s="4">
        <v>266670.65000000002</v>
      </c>
      <c r="E76" s="47">
        <f>D76/C76*100</f>
        <v>127.99597298685342</v>
      </c>
      <c r="F76" s="2"/>
    </row>
    <row r="77" spans="1:6" ht="97.5" customHeight="1" outlineLevel="3" x14ac:dyDescent="0.25">
      <c r="A77" s="27" t="s">
        <v>359</v>
      </c>
      <c r="B77" s="8" t="s">
        <v>358</v>
      </c>
      <c r="C77" s="4">
        <v>127000</v>
      </c>
      <c r="D77" s="4">
        <v>82053.399999999994</v>
      </c>
      <c r="E77" s="47">
        <f>D77/C77*100</f>
        <v>64.608976377952757</v>
      </c>
      <c r="F77" s="2"/>
    </row>
    <row r="78" spans="1:6" ht="66.75" customHeight="1" outlineLevel="4" x14ac:dyDescent="0.25">
      <c r="A78" s="27" t="s">
        <v>145</v>
      </c>
      <c r="B78" s="8" t="s">
        <v>357</v>
      </c>
      <c r="C78" s="4">
        <v>127000</v>
      </c>
      <c r="D78" s="4">
        <v>82053.399999999994</v>
      </c>
      <c r="E78" s="47">
        <f>D78/C78*100</f>
        <v>64.608976377952757</v>
      </c>
      <c r="F78" s="2"/>
    </row>
    <row r="79" spans="1:6" ht="126.75" customHeight="1" outlineLevel="3" x14ac:dyDescent="0.25">
      <c r="A79" s="27" t="s">
        <v>356</v>
      </c>
      <c r="B79" s="8" t="s">
        <v>355</v>
      </c>
      <c r="C79" s="4">
        <v>1900158.47</v>
      </c>
      <c r="D79" s="4">
        <v>4075066.25</v>
      </c>
      <c r="E79" s="47">
        <f>D79/C79*100</f>
        <v>214.45928401961126</v>
      </c>
      <c r="F79" s="2"/>
    </row>
    <row r="80" spans="1:6" ht="81" customHeight="1" outlineLevel="4" x14ac:dyDescent="0.25">
      <c r="A80" s="27" t="s">
        <v>28</v>
      </c>
      <c r="B80" s="8" t="s">
        <v>354</v>
      </c>
      <c r="C80" s="4">
        <v>1235708</v>
      </c>
      <c r="D80" s="4">
        <v>3313426.58</v>
      </c>
      <c r="E80" s="47">
        <f>D80/C80*100</f>
        <v>268.13993111641264</v>
      </c>
      <c r="F80" s="2"/>
    </row>
    <row r="81" spans="1:6" ht="81.75" customHeight="1" outlineLevel="4" x14ac:dyDescent="0.25">
      <c r="A81" s="27" t="s">
        <v>169</v>
      </c>
      <c r="B81" s="8" t="s">
        <v>353</v>
      </c>
      <c r="C81" s="4">
        <v>664450.47</v>
      </c>
      <c r="D81" s="4">
        <v>761639.67</v>
      </c>
      <c r="E81" s="47">
        <f>D81/C81*100</f>
        <v>114.6270044778507</v>
      </c>
      <c r="F81" s="2"/>
    </row>
    <row r="82" spans="1:6" ht="83.25" customHeight="1" outlineLevel="4" x14ac:dyDescent="0.25">
      <c r="A82" s="27" t="s">
        <v>29</v>
      </c>
      <c r="B82" s="8" t="s">
        <v>352</v>
      </c>
      <c r="C82" s="4">
        <v>326061</v>
      </c>
      <c r="D82" s="4">
        <v>386157.78</v>
      </c>
      <c r="E82" s="47">
        <f>D82/C82*100</f>
        <v>118.43114631924703</v>
      </c>
      <c r="F82" s="2"/>
    </row>
    <row r="83" spans="1:6" ht="84.75" customHeight="1" outlineLevel="4" x14ac:dyDescent="0.25">
      <c r="A83" s="27" t="s">
        <v>30</v>
      </c>
      <c r="B83" s="8" t="s">
        <v>351</v>
      </c>
      <c r="C83" s="4">
        <v>38067</v>
      </c>
      <c r="D83" s="4">
        <v>38460.39</v>
      </c>
      <c r="E83" s="47">
        <f>D83/C83*100</f>
        <v>101.0334147686973</v>
      </c>
      <c r="F83" s="2"/>
    </row>
    <row r="84" spans="1:6" ht="99.75" customHeight="1" outlineLevel="4" x14ac:dyDescent="0.25">
      <c r="A84" s="27" t="s">
        <v>134</v>
      </c>
      <c r="B84" s="8" t="s">
        <v>350</v>
      </c>
      <c r="C84" s="4">
        <v>7335</v>
      </c>
      <c r="D84" s="4">
        <v>7334.98</v>
      </c>
      <c r="E84" s="47">
        <f>D84/C84*100</f>
        <v>99.999727334696658</v>
      </c>
      <c r="F84" s="2"/>
    </row>
    <row r="85" spans="1:6" ht="69" customHeight="1" outlineLevel="4" x14ac:dyDescent="0.25">
      <c r="A85" s="27" t="s">
        <v>31</v>
      </c>
      <c r="B85" s="8" t="s">
        <v>349</v>
      </c>
      <c r="C85" s="4">
        <v>1645966</v>
      </c>
      <c r="D85" s="4">
        <v>1231020.6200000001</v>
      </c>
      <c r="E85" s="47">
        <f>D85/C85*100</f>
        <v>74.790160914624011</v>
      </c>
      <c r="F85" s="2"/>
    </row>
    <row r="86" spans="1:6" ht="15.75" outlineLevel="1" x14ac:dyDescent="0.25">
      <c r="A86" s="27" t="s">
        <v>348</v>
      </c>
      <c r="B86" s="8" t="s">
        <v>347</v>
      </c>
      <c r="C86" s="9" t="s">
        <v>188</v>
      </c>
      <c r="D86" s="4">
        <v>11900</v>
      </c>
      <c r="E86" s="47" t="s">
        <v>190</v>
      </c>
      <c r="F86" s="2"/>
    </row>
    <row r="87" spans="1:6" ht="35.25" customHeight="1" outlineLevel="4" x14ac:dyDescent="0.25">
      <c r="A87" s="27" t="s">
        <v>34</v>
      </c>
      <c r="B87" s="8" t="s">
        <v>346</v>
      </c>
      <c r="C87" s="9" t="s">
        <v>188</v>
      </c>
      <c r="D87" s="4">
        <v>11900</v>
      </c>
      <c r="E87" s="47" t="s">
        <v>190</v>
      </c>
      <c r="F87" s="2"/>
    </row>
    <row r="88" spans="1:6" ht="15.75" x14ac:dyDescent="0.25">
      <c r="A88" s="27" t="s">
        <v>345</v>
      </c>
      <c r="B88" s="8" t="s">
        <v>344</v>
      </c>
      <c r="C88" s="4">
        <v>1580628665.8099999</v>
      </c>
      <c r="D88" s="4">
        <v>1552894787.9000001</v>
      </c>
      <c r="E88" s="47">
        <f>D88/C88*100</f>
        <v>98.245389413092326</v>
      </c>
      <c r="F88" s="2"/>
    </row>
    <row r="89" spans="1:6" ht="47.25" outlineLevel="1" x14ac:dyDescent="0.25">
      <c r="A89" s="27" t="s">
        <v>343</v>
      </c>
      <c r="B89" s="8" t="s">
        <v>342</v>
      </c>
      <c r="C89" s="4">
        <v>1510447072</v>
      </c>
      <c r="D89" s="4">
        <v>1485503183.6700001</v>
      </c>
      <c r="E89" s="47">
        <f>D89/C89*100</f>
        <v>98.34857580961301</v>
      </c>
      <c r="F89" s="2"/>
    </row>
    <row r="90" spans="1:6" ht="31.5" outlineLevel="2" x14ac:dyDescent="0.25">
      <c r="A90" s="28" t="s">
        <v>341</v>
      </c>
      <c r="B90" s="16" t="s">
        <v>340</v>
      </c>
      <c r="C90" s="3">
        <v>90996459.939999998</v>
      </c>
      <c r="D90" s="3">
        <v>90996459.939999998</v>
      </c>
      <c r="E90" s="48">
        <f>D90/C90*100</f>
        <v>100</v>
      </c>
      <c r="F90" s="2"/>
    </row>
    <row r="91" spans="1:6" ht="47.25" outlineLevel="4" x14ac:dyDescent="0.25">
      <c r="A91" s="27" t="s">
        <v>63</v>
      </c>
      <c r="B91" s="8" t="s">
        <v>339</v>
      </c>
      <c r="C91" s="4">
        <v>90502647</v>
      </c>
      <c r="D91" s="4">
        <v>90502647</v>
      </c>
      <c r="E91" s="47">
        <f>D91/C91*100</f>
        <v>100</v>
      </c>
      <c r="F91" s="2"/>
    </row>
    <row r="92" spans="1:6" ht="51.75" customHeight="1" outlineLevel="4" x14ac:dyDescent="0.25">
      <c r="A92" s="27" t="s">
        <v>38</v>
      </c>
      <c r="B92" s="8" t="s">
        <v>338</v>
      </c>
      <c r="C92" s="4">
        <v>493812.94</v>
      </c>
      <c r="D92" s="4">
        <v>493812.94</v>
      </c>
      <c r="E92" s="47">
        <f>D92/C92*100</f>
        <v>100</v>
      </c>
      <c r="F92" s="2"/>
    </row>
    <row r="93" spans="1:6" ht="31.5" outlineLevel="2" x14ac:dyDescent="0.25">
      <c r="A93" s="28" t="s">
        <v>337</v>
      </c>
      <c r="B93" s="16" t="s">
        <v>336</v>
      </c>
      <c r="C93" s="3">
        <v>475661541.08999997</v>
      </c>
      <c r="D93" s="3">
        <v>461524445.35000002</v>
      </c>
      <c r="E93" s="48">
        <f>D93/C93*100</f>
        <v>97.027908603330815</v>
      </c>
      <c r="F93" s="2"/>
    </row>
    <row r="94" spans="1:6" ht="48.75" customHeight="1" outlineLevel="4" x14ac:dyDescent="0.25">
      <c r="A94" s="27" t="s">
        <v>39</v>
      </c>
      <c r="B94" s="8" t="s">
        <v>335</v>
      </c>
      <c r="C94" s="4">
        <v>164426341.13</v>
      </c>
      <c r="D94" s="4">
        <v>161959883.78</v>
      </c>
      <c r="E94" s="47">
        <f>D94/C94*100</f>
        <v>98.49996215141104</v>
      </c>
      <c r="F94" s="2"/>
    </row>
    <row r="95" spans="1:6" ht="97.5" customHeight="1" outlineLevel="4" x14ac:dyDescent="0.25">
      <c r="A95" s="27" t="s">
        <v>40</v>
      </c>
      <c r="B95" s="8" t="s">
        <v>334</v>
      </c>
      <c r="C95" s="4">
        <v>36059774.700000003</v>
      </c>
      <c r="D95" s="4">
        <v>33314643.989999998</v>
      </c>
      <c r="E95" s="47">
        <f>D95/C95*100</f>
        <v>92.387277145134235</v>
      </c>
      <c r="F95" s="2"/>
    </row>
    <row r="96" spans="1:6" ht="81" customHeight="1" outlineLevel="4" x14ac:dyDescent="0.25">
      <c r="A96" s="27" t="s">
        <v>41</v>
      </c>
      <c r="B96" s="8" t="s">
        <v>333</v>
      </c>
      <c r="C96" s="4">
        <v>59254205.119999997</v>
      </c>
      <c r="D96" s="4">
        <v>59254205.119999997</v>
      </c>
      <c r="E96" s="47">
        <f>D96/C96*100</f>
        <v>100</v>
      </c>
      <c r="F96" s="2"/>
    </row>
    <row r="97" spans="1:6" ht="81" customHeight="1" outlineLevel="4" x14ac:dyDescent="0.25">
      <c r="A97" s="27" t="s">
        <v>76</v>
      </c>
      <c r="B97" s="8" t="s">
        <v>332</v>
      </c>
      <c r="C97" s="4">
        <v>28581100</v>
      </c>
      <c r="D97" s="4">
        <v>27204999.32</v>
      </c>
      <c r="E97" s="47">
        <f>D97/C97*100</f>
        <v>95.185277403598874</v>
      </c>
      <c r="F97" s="2"/>
    </row>
    <row r="98" spans="1:6" ht="65.25" customHeight="1" outlineLevel="4" x14ac:dyDescent="0.25">
      <c r="A98" s="27" t="s">
        <v>77</v>
      </c>
      <c r="B98" s="8" t="s">
        <v>331</v>
      </c>
      <c r="C98" s="4">
        <v>145000</v>
      </c>
      <c r="D98" s="4">
        <v>145000</v>
      </c>
      <c r="E98" s="47">
        <f>D98/C98*100</f>
        <v>100</v>
      </c>
      <c r="F98" s="2"/>
    </row>
    <row r="99" spans="1:6" ht="47.25" outlineLevel="4" x14ac:dyDescent="0.25">
      <c r="A99" s="27" t="s">
        <v>172</v>
      </c>
      <c r="B99" s="8" t="s">
        <v>330</v>
      </c>
      <c r="C99" s="4">
        <v>494370</v>
      </c>
      <c r="D99" s="4">
        <v>494370</v>
      </c>
      <c r="E99" s="47">
        <f>D99/C99*100</f>
        <v>100</v>
      </c>
      <c r="F99" s="2"/>
    </row>
    <row r="100" spans="1:6" ht="31.5" outlineLevel="4" x14ac:dyDescent="0.25">
      <c r="A100" s="27" t="s">
        <v>78</v>
      </c>
      <c r="B100" s="8" t="s">
        <v>329</v>
      </c>
      <c r="C100" s="4">
        <v>106383</v>
      </c>
      <c r="D100" s="4">
        <v>106383</v>
      </c>
      <c r="E100" s="47">
        <f>D100/C100*100</f>
        <v>100</v>
      </c>
      <c r="F100" s="2"/>
    </row>
    <row r="101" spans="1:6" ht="96.75" customHeight="1" outlineLevel="4" x14ac:dyDescent="0.25">
      <c r="A101" s="27" t="s">
        <v>42</v>
      </c>
      <c r="B101" s="8" t="s">
        <v>328</v>
      </c>
      <c r="C101" s="4">
        <v>927646.85</v>
      </c>
      <c r="D101" s="4">
        <v>927646.85</v>
      </c>
      <c r="E101" s="47">
        <f>D101/C101*100</f>
        <v>100</v>
      </c>
      <c r="F101" s="2"/>
    </row>
    <row r="102" spans="1:6" ht="47.25" outlineLevel="4" x14ac:dyDescent="0.25">
      <c r="A102" s="27" t="s">
        <v>43</v>
      </c>
      <c r="B102" s="8" t="s">
        <v>327</v>
      </c>
      <c r="C102" s="4">
        <v>19305000</v>
      </c>
      <c r="D102" s="4">
        <v>19305000</v>
      </c>
      <c r="E102" s="47">
        <f>D102/C102*100</f>
        <v>100</v>
      </c>
      <c r="F102" s="2"/>
    </row>
    <row r="103" spans="1:6" ht="31.5" outlineLevel="4" x14ac:dyDescent="0.25">
      <c r="A103" s="27" t="s">
        <v>9</v>
      </c>
      <c r="B103" s="8" t="s">
        <v>326</v>
      </c>
      <c r="C103" s="4">
        <v>166361720.28999999</v>
      </c>
      <c r="D103" s="4">
        <v>158812313.28999999</v>
      </c>
      <c r="E103" s="47">
        <f>D103/C103*100</f>
        <v>95.462052816693671</v>
      </c>
      <c r="F103" s="2"/>
    </row>
    <row r="104" spans="1:6" ht="31.5" outlineLevel="2" x14ac:dyDescent="0.25">
      <c r="A104" s="28" t="s">
        <v>325</v>
      </c>
      <c r="B104" s="16" t="s">
        <v>324</v>
      </c>
      <c r="C104" s="3">
        <v>780362626.97000003</v>
      </c>
      <c r="D104" s="3">
        <v>770070486.01999998</v>
      </c>
      <c r="E104" s="48">
        <f>D104/C104*100</f>
        <v>98.681107911335715</v>
      </c>
      <c r="F104" s="2"/>
    </row>
    <row r="105" spans="1:6" ht="47.25" customHeight="1" outlineLevel="4" x14ac:dyDescent="0.25">
      <c r="A105" s="27" t="s">
        <v>45</v>
      </c>
      <c r="B105" s="8" t="s">
        <v>323</v>
      </c>
      <c r="C105" s="4">
        <v>32091629.699999999</v>
      </c>
      <c r="D105" s="4">
        <v>29811615.670000002</v>
      </c>
      <c r="E105" s="47">
        <f>D105/C105*100</f>
        <v>92.895299954180899</v>
      </c>
      <c r="F105" s="2"/>
    </row>
    <row r="106" spans="1:6" ht="68.25" customHeight="1" outlineLevel="4" x14ac:dyDescent="0.25">
      <c r="A106" s="27" t="s">
        <v>46</v>
      </c>
      <c r="B106" s="8" t="s">
        <v>322</v>
      </c>
      <c r="C106" s="4">
        <v>61984900</v>
      </c>
      <c r="D106" s="4">
        <v>57502777.689999998</v>
      </c>
      <c r="E106" s="47">
        <f>D106/C106*100</f>
        <v>92.769009371637281</v>
      </c>
      <c r="F106" s="2"/>
    </row>
    <row r="107" spans="1:6" ht="84" customHeight="1" outlineLevel="4" x14ac:dyDescent="0.25">
      <c r="A107" s="27" t="s">
        <v>79</v>
      </c>
      <c r="B107" s="8" t="s">
        <v>321</v>
      </c>
      <c r="C107" s="4">
        <v>12111500</v>
      </c>
      <c r="D107" s="4">
        <v>8606391.3399999999</v>
      </c>
      <c r="E107" s="47">
        <f>D107/C107*100</f>
        <v>71.059665111670725</v>
      </c>
      <c r="F107" s="2"/>
    </row>
    <row r="108" spans="1:6" ht="66" customHeight="1" outlineLevel="4" x14ac:dyDescent="0.25">
      <c r="A108" s="27" t="s">
        <v>174</v>
      </c>
      <c r="B108" s="8" t="s">
        <v>320</v>
      </c>
      <c r="C108" s="4">
        <v>13507700</v>
      </c>
      <c r="D108" s="4">
        <v>13507700</v>
      </c>
      <c r="E108" s="47">
        <f>D108/C108*100</f>
        <v>100</v>
      </c>
      <c r="F108" s="2"/>
    </row>
    <row r="109" spans="1:6" ht="67.5" customHeight="1" outlineLevel="4" x14ac:dyDescent="0.25">
      <c r="A109" s="27" t="s">
        <v>47</v>
      </c>
      <c r="B109" s="8" t="s">
        <v>319</v>
      </c>
      <c r="C109" s="4">
        <v>20688.27</v>
      </c>
      <c r="D109" s="9" t="s">
        <v>188</v>
      </c>
      <c r="E109" s="49" t="s">
        <v>189</v>
      </c>
      <c r="F109" s="2"/>
    </row>
    <row r="110" spans="1:6" ht="47.25" outlineLevel="4" x14ac:dyDescent="0.25">
      <c r="A110" s="27" t="s">
        <v>48</v>
      </c>
      <c r="B110" s="8" t="s">
        <v>318</v>
      </c>
      <c r="C110" s="4">
        <v>2606809</v>
      </c>
      <c r="D110" s="4">
        <v>2602601.3199999998</v>
      </c>
      <c r="E110" s="47">
        <f>D110/C110*100</f>
        <v>99.83858886477681</v>
      </c>
      <c r="F110" s="2"/>
    </row>
    <row r="111" spans="1:6" ht="31.5" outlineLevel="4" x14ac:dyDescent="0.25">
      <c r="A111" s="27" t="s">
        <v>80</v>
      </c>
      <c r="B111" s="8" t="s">
        <v>317</v>
      </c>
      <c r="C111" s="4">
        <v>658039400</v>
      </c>
      <c r="D111" s="4">
        <v>658039400</v>
      </c>
      <c r="E111" s="47">
        <f>D111/C111*100</f>
        <v>100</v>
      </c>
      <c r="F111" s="2"/>
    </row>
    <row r="112" spans="1:6" ht="15.75" outlineLevel="2" x14ac:dyDescent="0.25">
      <c r="A112" s="28" t="s">
        <v>316</v>
      </c>
      <c r="B112" s="16" t="s">
        <v>315</v>
      </c>
      <c r="C112" s="3">
        <v>163426444</v>
      </c>
      <c r="D112" s="3">
        <v>162911792.36000001</v>
      </c>
      <c r="E112" s="48">
        <f>D112/C112*100</f>
        <v>99.685086680341655</v>
      </c>
      <c r="F112" s="2"/>
    </row>
    <row r="113" spans="1:6" ht="97.5" customHeight="1" outlineLevel="4" x14ac:dyDescent="0.25">
      <c r="A113" s="27" t="s">
        <v>81</v>
      </c>
      <c r="B113" s="8" t="s">
        <v>314</v>
      </c>
      <c r="C113" s="4">
        <v>1012700</v>
      </c>
      <c r="D113" s="4">
        <v>1012700</v>
      </c>
      <c r="E113" s="47">
        <f>D113/C113*100</f>
        <v>100</v>
      </c>
      <c r="F113" s="2"/>
    </row>
    <row r="114" spans="1:6" ht="81.75" customHeight="1" outlineLevel="4" x14ac:dyDescent="0.25">
      <c r="A114" s="27" t="s">
        <v>82</v>
      </c>
      <c r="B114" s="8" t="s">
        <v>313</v>
      </c>
      <c r="C114" s="4">
        <v>26053020</v>
      </c>
      <c r="D114" s="4">
        <v>25693668</v>
      </c>
      <c r="E114" s="47">
        <f>D114/C114*100</f>
        <v>98.620689655172413</v>
      </c>
      <c r="F114" s="2"/>
    </row>
    <row r="115" spans="1:6" ht="82.5" customHeight="1" outlineLevel="4" x14ac:dyDescent="0.25">
      <c r="A115" s="27" t="s">
        <v>50</v>
      </c>
      <c r="B115" s="8" t="s">
        <v>312</v>
      </c>
      <c r="C115" s="4">
        <v>90000000</v>
      </c>
      <c r="D115" s="4">
        <v>90000000</v>
      </c>
      <c r="E115" s="47">
        <f>D115/C115*100</f>
        <v>100</v>
      </c>
      <c r="F115" s="2"/>
    </row>
    <row r="116" spans="1:6" ht="51" customHeight="1" outlineLevel="4" x14ac:dyDescent="0.25">
      <c r="A116" s="27" t="s">
        <v>83</v>
      </c>
      <c r="B116" s="8" t="s">
        <v>311</v>
      </c>
      <c r="C116" s="4">
        <v>2500000</v>
      </c>
      <c r="D116" s="4">
        <v>2500000</v>
      </c>
      <c r="E116" s="47">
        <f>D116/C116*100</f>
        <v>100</v>
      </c>
      <c r="F116" s="2"/>
    </row>
    <row r="117" spans="1:6" ht="33.75" customHeight="1" outlineLevel="4" x14ac:dyDescent="0.25">
      <c r="A117" s="27" t="s">
        <v>51</v>
      </c>
      <c r="B117" s="8" t="s">
        <v>310</v>
      </c>
      <c r="C117" s="4">
        <v>43860724</v>
      </c>
      <c r="D117" s="4">
        <v>43705424.359999999</v>
      </c>
      <c r="E117" s="47">
        <f>D117/C117*100</f>
        <v>99.64592549817462</v>
      </c>
      <c r="F117" s="2"/>
    </row>
    <row r="118" spans="1:6" ht="21" customHeight="1" outlineLevel="1" x14ac:dyDescent="0.25">
      <c r="A118" s="27" t="s">
        <v>309</v>
      </c>
      <c r="B118" s="8" t="s">
        <v>308</v>
      </c>
      <c r="C118" s="4">
        <v>69857914.099999994</v>
      </c>
      <c r="D118" s="4">
        <v>69857914.099999994</v>
      </c>
      <c r="E118" s="47">
        <f>D118/C118*100</f>
        <v>100</v>
      </c>
      <c r="F118" s="2"/>
    </row>
    <row r="119" spans="1:6" ht="31.5" outlineLevel="4" x14ac:dyDescent="0.25">
      <c r="A119" s="27" t="s">
        <v>54</v>
      </c>
      <c r="B119" s="8" t="s">
        <v>307</v>
      </c>
      <c r="C119" s="4">
        <v>69857914.099999994</v>
      </c>
      <c r="D119" s="4">
        <v>69857914.099999994</v>
      </c>
      <c r="E119" s="47">
        <f>D119/C119*100</f>
        <v>100</v>
      </c>
      <c r="F119" s="2"/>
    </row>
    <row r="120" spans="1:6" ht="82.5" customHeight="1" outlineLevel="1" x14ac:dyDescent="0.25">
      <c r="A120" s="27" t="s">
        <v>306</v>
      </c>
      <c r="B120" s="8" t="s">
        <v>305</v>
      </c>
      <c r="C120" s="4">
        <v>323679.71000000002</v>
      </c>
      <c r="D120" s="4">
        <v>323679.71000000002</v>
      </c>
      <c r="E120" s="47">
        <f>D120/C120*100</f>
        <v>100</v>
      </c>
      <c r="F120" s="2"/>
    </row>
    <row r="121" spans="1:6" ht="51.75" customHeight="1" outlineLevel="4" x14ac:dyDescent="0.25">
      <c r="A121" s="27" t="s">
        <v>67</v>
      </c>
      <c r="B121" s="8" t="s">
        <v>304</v>
      </c>
      <c r="C121" s="4">
        <v>2766.23</v>
      </c>
      <c r="D121" s="4">
        <v>2766.23</v>
      </c>
      <c r="E121" s="47">
        <f>D121/C121*100</f>
        <v>100</v>
      </c>
      <c r="F121" s="2"/>
    </row>
    <row r="122" spans="1:6" ht="49.5" customHeight="1" outlineLevel="4" x14ac:dyDescent="0.25">
      <c r="A122" s="27" t="s">
        <v>69</v>
      </c>
      <c r="B122" s="8" t="s">
        <v>303</v>
      </c>
      <c r="C122" s="4">
        <v>320913.48</v>
      </c>
      <c r="D122" s="4">
        <v>320913.48</v>
      </c>
      <c r="E122" s="47">
        <f>D122/C122*100</f>
        <v>100</v>
      </c>
      <c r="F122" s="2"/>
    </row>
    <row r="123" spans="1:6" ht="51" customHeight="1" outlineLevel="1" x14ac:dyDescent="0.25">
      <c r="A123" s="27" t="s">
        <v>302</v>
      </c>
      <c r="B123" s="8" t="s">
        <v>301</v>
      </c>
      <c r="C123" s="9" t="s">
        <v>188</v>
      </c>
      <c r="D123" s="4">
        <v>-2789989.58</v>
      </c>
      <c r="E123" s="47" t="s">
        <v>190</v>
      </c>
      <c r="F123" s="2"/>
    </row>
    <row r="124" spans="1:6" ht="66.75" customHeight="1" outlineLevel="4" x14ac:dyDescent="0.25">
      <c r="A124" s="27" t="s">
        <v>57</v>
      </c>
      <c r="B124" s="8" t="s">
        <v>300</v>
      </c>
      <c r="C124" s="9" t="s">
        <v>188</v>
      </c>
      <c r="D124" s="4">
        <v>-2789989.58</v>
      </c>
      <c r="E124" s="47" t="s">
        <v>190</v>
      </c>
      <c r="F124" s="2"/>
    </row>
    <row r="125" spans="1:6" ht="19.5" customHeight="1" x14ac:dyDescent="0.25">
      <c r="A125" s="32" t="s">
        <v>295</v>
      </c>
      <c r="B125" s="32"/>
      <c r="C125" s="18">
        <v>3234061230.0500002</v>
      </c>
      <c r="D125" s="18">
        <v>3222394265.2600002</v>
      </c>
      <c r="E125" s="46">
        <f>D125/C125*100</f>
        <v>99.639247251054059</v>
      </c>
      <c r="F125" s="2"/>
    </row>
    <row r="126" spans="1:6" ht="12.75" customHeight="1" x14ac:dyDescent="0.25">
      <c r="A126" s="2"/>
      <c r="B126" s="2"/>
      <c r="C126" s="5"/>
      <c r="D126" s="5"/>
      <c r="E126" s="5"/>
      <c r="F126" s="2"/>
    </row>
    <row r="127" spans="1:6" x14ac:dyDescent="0.25">
      <c r="A127" s="31"/>
      <c r="B127" s="31"/>
      <c r="C127" s="31"/>
      <c r="D127" s="31"/>
      <c r="E127" s="45"/>
      <c r="F127" s="2"/>
    </row>
  </sheetData>
  <mergeCells count="13">
    <mergeCell ref="B10:B11"/>
    <mergeCell ref="C10:C11"/>
    <mergeCell ref="D10:D11"/>
    <mergeCell ref="A4:E4"/>
    <mergeCell ref="A7:E7"/>
    <mergeCell ref="A127:D127"/>
    <mergeCell ref="A125:B125"/>
    <mergeCell ref="A1:E1"/>
    <mergeCell ref="A9:E9"/>
    <mergeCell ref="A2:E2"/>
    <mergeCell ref="A3:E3"/>
    <mergeCell ref="E10:E11"/>
    <mergeCell ref="A10:A11"/>
  </mergeCells>
  <pageMargins left="1.1811023622047245" right="0.59055118110236227" top="0.78740157480314965" bottom="0.78740157480314965" header="0.39370078740157483" footer="0.39370078740157483"/>
  <pageSetup paperSize="9"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1176"/>
  <sheetViews>
    <sheetView showGridLines="0" view="pageBreakPreview" zoomScaleNormal="100" zoomScaleSheetLayoutView="100" workbookViewId="0">
      <pane ySplit="10" topLeftCell="A11" activePane="bottomLeft" state="frozen"/>
      <selection pane="bottomLeft" activeCell="A4" sqref="A4:H4"/>
    </sheetView>
  </sheetViews>
  <sheetFormatPr defaultColWidth="9.140625" defaultRowHeight="15" outlineLevelRow="4" x14ac:dyDescent="0.25"/>
  <cols>
    <col min="1" max="1" width="64" style="64" customWidth="1"/>
    <col min="2" max="3" width="7.7109375" style="62" customWidth="1"/>
    <col min="4" max="4" width="10.7109375" style="62" customWidth="1"/>
    <col min="5" max="5" width="7.7109375" style="62" customWidth="1"/>
    <col min="6" max="7" width="17.140625" style="63" customWidth="1"/>
    <col min="8" max="8" width="18.42578125" style="63" customWidth="1"/>
    <col min="9" max="16384" width="9.140625" style="62"/>
  </cols>
  <sheetData>
    <row r="1" spans="1:8" ht="21" customHeight="1" x14ac:dyDescent="0.25">
      <c r="A1" s="98" t="s">
        <v>1171</v>
      </c>
      <c r="B1" s="98"/>
      <c r="C1" s="98"/>
      <c r="D1" s="98"/>
      <c r="E1" s="98"/>
      <c r="F1" s="98"/>
      <c r="G1" s="98"/>
      <c r="H1" s="98"/>
    </row>
    <row r="2" spans="1:8" ht="15.95" customHeight="1" x14ac:dyDescent="0.25">
      <c r="A2" s="98" t="s">
        <v>180</v>
      </c>
      <c r="B2" s="98"/>
      <c r="C2" s="98"/>
      <c r="D2" s="98"/>
      <c r="E2" s="98"/>
      <c r="F2" s="98"/>
      <c r="G2" s="98"/>
      <c r="H2" s="98"/>
    </row>
    <row r="3" spans="1:8" ht="15.75" customHeight="1" x14ac:dyDescent="0.25">
      <c r="A3" s="98" t="s">
        <v>181</v>
      </c>
      <c r="B3" s="98"/>
      <c r="C3" s="98"/>
      <c r="D3" s="98"/>
      <c r="E3" s="98"/>
      <c r="F3" s="98"/>
      <c r="G3" s="98"/>
      <c r="H3" s="98"/>
    </row>
    <row r="4" spans="1:8" ht="15.75" customHeight="1" x14ac:dyDescent="0.25">
      <c r="A4" s="98" t="s">
        <v>299</v>
      </c>
      <c r="B4" s="98"/>
      <c r="C4" s="98"/>
      <c r="D4" s="98"/>
      <c r="E4" s="98"/>
      <c r="F4" s="98"/>
      <c r="G4" s="98"/>
      <c r="H4" s="98"/>
    </row>
    <row r="5" spans="1:8" ht="15.75" customHeight="1" x14ac:dyDescent="0.25">
      <c r="A5" s="97"/>
      <c r="B5" s="96"/>
      <c r="C5" s="96"/>
      <c r="D5" s="96"/>
      <c r="E5" s="96"/>
      <c r="F5" s="95"/>
      <c r="G5" s="94"/>
      <c r="H5" s="94"/>
    </row>
    <row r="6" spans="1:8" ht="34.5" customHeight="1" x14ac:dyDescent="0.25">
      <c r="A6" s="93" t="s">
        <v>1170</v>
      </c>
      <c r="B6" s="93"/>
      <c r="C6" s="93"/>
      <c r="D6" s="93"/>
      <c r="E6" s="93"/>
      <c r="F6" s="93"/>
      <c r="G6" s="93"/>
      <c r="H6" s="93"/>
    </row>
    <row r="7" spans="1:8" ht="15.75" customHeight="1" x14ac:dyDescent="0.25">
      <c r="A7" s="92" t="s">
        <v>0</v>
      </c>
      <c r="B7" s="91"/>
      <c r="C7" s="91"/>
      <c r="D7" s="91"/>
      <c r="E7" s="91"/>
      <c r="F7" s="91"/>
      <c r="G7" s="91"/>
      <c r="H7" s="91"/>
    </row>
    <row r="8" spans="1:8" ht="15.75" customHeight="1" x14ac:dyDescent="0.25">
      <c r="A8" s="90" t="s">
        <v>1</v>
      </c>
      <c r="B8" s="89" t="s">
        <v>1169</v>
      </c>
      <c r="C8" s="89" t="s">
        <v>1168</v>
      </c>
      <c r="D8" s="89" t="s">
        <v>1167</v>
      </c>
      <c r="E8" s="89" t="s">
        <v>1166</v>
      </c>
      <c r="F8" s="88" t="s">
        <v>1165</v>
      </c>
      <c r="G8" s="88" t="s">
        <v>1164</v>
      </c>
      <c r="H8" s="88" t="s">
        <v>1163</v>
      </c>
    </row>
    <row r="9" spans="1:8" ht="56.25" customHeight="1" x14ac:dyDescent="0.25">
      <c r="A9" s="87"/>
      <c r="B9" s="86"/>
      <c r="C9" s="86"/>
      <c r="D9" s="86"/>
      <c r="E9" s="86"/>
      <c r="F9" s="85"/>
      <c r="G9" s="85"/>
      <c r="H9" s="85"/>
    </row>
    <row r="10" spans="1:8" ht="15.75" customHeight="1" x14ac:dyDescent="0.25">
      <c r="A10" s="84">
        <v>1</v>
      </c>
      <c r="B10" s="83">
        <v>2</v>
      </c>
      <c r="C10" s="83">
        <v>3</v>
      </c>
      <c r="D10" s="83">
        <v>4</v>
      </c>
      <c r="E10" s="83">
        <v>5</v>
      </c>
      <c r="F10" s="82">
        <v>6</v>
      </c>
      <c r="G10" s="82">
        <v>7</v>
      </c>
      <c r="H10" s="82">
        <v>8</v>
      </c>
    </row>
    <row r="11" spans="1:8" s="76" customFormat="1" ht="25.5" x14ac:dyDescent="0.25">
      <c r="A11" s="79" t="s">
        <v>1162</v>
      </c>
      <c r="B11" s="78" t="s">
        <v>1144</v>
      </c>
      <c r="C11" s="78" t="s">
        <v>541</v>
      </c>
      <c r="D11" s="78" t="s">
        <v>457</v>
      </c>
      <c r="E11" s="78" t="s">
        <v>455</v>
      </c>
      <c r="F11" s="77">
        <v>6693856.5499999998</v>
      </c>
      <c r="G11" s="77">
        <v>6693856.5499999998</v>
      </c>
      <c r="H11" s="77">
        <v>6302864.04</v>
      </c>
    </row>
    <row r="12" spans="1:8" ht="25.5" outlineLevel="1" x14ac:dyDescent="0.25">
      <c r="A12" s="75" t="s">
        <v>1161</v>
      </c>
      <c r="B12" s="74" t="s">
        <v>1144</v>
      </c>
      <c r="C12" s="74" t="s">
        <v>1156</v>
      </c>
      <c r="D12" s="74" t="s">
        <v>457</v>
      </c>
      <c r="E12" s="74" t="s">
        <v>455</v>
      </c>
      <c r="F12" s="73">
        <v>3609365.5</v>
      </c>
      <c r="G12" s="73">
        <v>3609365.5</v>
      </c>
      <c r="H12" s="73">
        <v>3301721.31</v>
      </c>
    </row>
    <row r="13" spans="1:8" ht="38.25" outlineLevel="2" x14ac:dyDescent="0.25">
      <c r="A13" s="75" t="s">
        <v>1160</v>
      </c>
      <c r="B13" s="74" t="s">
        <v>1144</v>
      </c>
      <c r="C13" s="74" t="s">
        <v>1156</v>
      </c>
      <c r="D13" s="74" t="s">
        <v>1159</v>
      </c>
      <c r="E13" s="74" t="s">
        <v>455</v>
      </c>
      <c r="F13" s="73">
        <v>3295484.5</v>
      </c>
      <c r="G13" s="73">
        <v>3295484.5</v>
      </c>
      <c r="H13" s="73">
        <v>3257406.31</v>
      </c>
    </row>
    <row r="14" spans="1:8" ht="51" outlineLevel="3" x14ac:dyDescent="0.25">
      <c r="A14" s="75" t="s">
        <v>783</v>
      </c>
      <c r="B14" s="74" t="s">
        <v>1144</v>
      </c>
      <c r="C14" s="74" t="s">
        <v>1156</v>
      </c>
      <c r="D14" s="74" t="s">
        <v>1159</v>
      </c>
      <c r="E14" s="74" t="s">
        <v>782</v>
      </c>
      <c r="F14" s="73">
        <v>3295484.5</v>
      </c>
      <c r="G14" s="73">
        <v>3295484.5</v>
      </c>
      <c r="H14" s="73">
        <v>3257406.31</v>
      </c>
    </row>
    <row r="15" spans="1:8" ht="25.5" outlineLevel="4" x14ac:dyDescent="0.25">
      <c r="A15" s="75" t="s">
        <v>798</v>
      </c>
      <c r="B15" s="74" t="s">
        <v>1144</v>
      </c>
      <c r="C15" s="74" t="s">
        <v>1156</v>
      </c>
      <c r="D15" s="74" t="s">
        <v>1159</v>
      </c>
      <c r="E15" s="74" t="s">
        <v>797</v>
      </c>
      <c r="F15" s="73">
        <f>2636321.16-300.62</f>
        <v>2636020.54</v>
      </c>
      <c r="G15" s="73">
        <v>2636321.16</v>
      </c>
      <c r="H15" s="73">
        <v>2636321.16</v>
      </c>
    </row>
    <row r="16" spans="1:8" ht="38.25" outlineLevel="4" x14ac:dyDescent="0.25">
      <c r="A16" s="75" t="s">
        <v>796</v>
      </c>
      <c r="B16" s="74" t="s">
        <v>1144</v>
      </c>
      <c r="C16" s="74" t="s">
        <v>1156</v>
      </c>
      <c r="D16" s="74" t="s">
        <v>1159</v>
      </c>
      <c r="E16" s="74" t="s">
        <v>794</v>
      </c>
      <c r="F16" s="73">
        <f>659163.34+300.62</f>
        <v>659463.96</v>
      </c>
      <c r="G16" s="73">
        <v>659163.34</v>
      </c>
      <c r="H16" s="73">
        <v>621085.15</v>
      </c>
    </row>
    <row r="17" spans="1:8" ht="38.25" outlineLevel="2" x14ac:dyDescent="0.25">
      <c r="A17" s="75" t="s">
        <v>1158</v>
      </c>
      <c r="B17" s="74" t="s">
        <v>1144</v>
      </c>
      <c r="C17" s="74" t="s">
        <v>1156</v>
      </c>
      <c r="D17" s="74" t="s">
        <v>1157</v>
      </c>
      <c r="E17" s="74" t="s">
        <v>455</v>
      </c>
      <c r="F17" s="73">
        <v>211234</v>
      </c>
      <c r="G17" s="73">
        <v>211234</v>
      </c>
      <c r="H17" s="73">
        <v>9982</v>
      </c>
    </row>
    <row r="18" spans="1:8" ht="51" outlineLevel="3" x14ac:dyDescent="0.25">
      <c r="A18" s="75" t="s">
        <v>783</v>
      </c>
      <c r="B18" s="74" t="s">
        <v>1144</v>
      </c>
      <c r="C18" s="74" t="s">
        <v>1156</v>
      </c>
      <c r="D18" s="74" t="s">
        <v>1157</v>
      </c>
      <c r="E18" s="74" t="s">
        <v>782</v>
      </c>
      <c r="F18" s="73">
        <v>93600</v>
      </c>
      <c r="G18" s="73">
        <v>93600</v>
      </c>
      <c r="H18" s="73">
        <v>9982</v>
      </c>
    </row>
    <row r="19" spans="1:8" ht="38.25" outlineLevel="4" x14ac:dyDescent="0.25">
      <c r="A19" s="75" t="s">
        <v>791</v>
      </c>
      <c r="B19" s="74" t="s">
        <v>1144</v>
      </c>
      <c r="C19" s="74" t="s">
        <v>1156</v>
      </c>
      <c r="D19" s="74" t="s">
        <v>1157</v>
      </c>
      <c r="E19" s="74" t="s">
        <v>787</v>
      </c>
      <c r="F19" s="73">
        <v>93600</v>
      </c>
      <c r="G19" s="73">
        <v>93600</v>
      </c>
      <c r="H19" s="73">
        <v>9982</v>
      </c>
    </row>
    <row r="20" spans="1:8" ht="25.5" outlineLevel="3" x14ac:dyDescent="0.25">
      <c r="A20" s="75" t="s">
        <v>474</v>
      </c>
      <c r="B20" s="74" t="s">
        <v>1144</v>
      </c>
      <c r="C20" s="74" t="s">
        <v>1156</v>
      </c>
      <c r="D20" s="74" t="s">
        <v>1157</v>
      </c>
      <c r="E20" s="74" t="s">
        <v>473</v>
      </c>
      <c r="F20" s="73">
        <v>117634</v>
      </c>
      <c r="G20" s="73">
        <v>117634</v>
      </c>
      <c r="H20" s="73">
        <v>0</v>
      </c>
    </row>
    <row r="21" spans="1:8" outlineLevel="4" x14ac:dyDescent="0.25">
      <c r="A21" s="75" t="s">
        <v>472</v>
      </c>
      <c r="B21" s="74" t="s">
        <v>1144</v>
      </c>
      <c r="C21" s="74" t="s">
        <v>1156</v>
      </c>
      <c r="D21" s="74" t="s">
        <v>1157</v>
      </c>
      <c r="E21" s="74" t="s">
        <v>469</v>
      </c>
      <c r="F21" s="73">
        <v>117634</v>
      </c>
      <c r="G21" s="73">
        <v>117634</v>
      </c>
      <c r="H21" s="73">
        <v>0</v>
      </c>
    </row>
    <row r="22" spans="1:8" ht="51" outlineLevel="2" x14ac:dyDescent="0.25">
      <c r="A22" s="75" t="s">
        <v>570</v>
      </c>
      <c r="B22" s="74" t="s">
        <v>1144</v>
      </c>
      <c r="C22" s="74" t="s">
        <v>1156</v>
      </c>
      <c r="D22" s="74" t="s">
        <v>1151</v>
      </c>
      <c r="E22" s="74" t="s">
        <v>455</v>
      </c>
      <c r="F22" s="73">
        <v>102647</v>
      </c>
      <c r="G22" s="73">
        <v>102647</v>
      </c>
      <c r="H22" s="73">
        <v>34333</v>
      </c>
    </row>
    <row r="23" spans="1:8" ht="51" outlineLevel="3" x14ac:dyDescent="0.25">
      <c r="A23" s="75" t="s">
        <v>783</v>
      </c>
      <c r="B23" s="74" t="s">
        <v>1144</v>
      </c>
      <c r="C23" s="74" t="s">
        <v>1156</v>
      </c>
      <c r="D23" s="74" t="s">
        <v>1151</v>
      </c>
      <c r="E23" s="74" t="s">
        <v>782</v>
      </c>
      <c r="F23" s="73">
        <v>102647</v>
      </c>
      <c r="G23" s="73">
        <v>102647</v>
      </c>
      <c r="H23" s="73">
        <v>34333</v>
      </c>
    </row>
    <row r="24" spans="1:8" ht="38.25" outlineLevel="4" x14ac:dyDescent="0.25">
      <c r="A24" s="75" t="s">
        <v>791</v>
      </c>
      <c r="B24" s="74" t="s">
        <v>1144</v>
      </c>
      <c r="C24" s="74" t="s">
        <v>1156</v>
      </c>
      <c r="D24" s="74" t="s">
        <v>1151</v>
      </c>
      <c r="E24" s="74" t="s">
        <v>787</v>
      </c>
      <c r="F24" s="73">
        <v>102647</v>
      </c>
      <c r="G24" s="73">
        <v>102647</v>
      </c>
      <c r="H24" s="73">
        <v>34333</v>
      </c>
    </row>
    <row r="25" spans="1:8" ht="38.25" outlineLevel="1" x14ac:dyDescent="0.25">
      <c r="A25" s="75" t="s">
        <v>1155</v>
      </c>
      <c r="B25" s="74" t="s">
        <v>1144</v>
      </c>
      <c r="C25" s="74" t="s">
        <v>1152</v>
      </c>
      <c r="D25" s="74" t="s">
        <v>457</v>
      </c>
      <c r="E25" s="74" t="s">
        <v>455</v>
      </c>
      <c r="F25" s="73">
        <v>2560226.0699999998</v>
      </c>
      <c r="G25" s="73">
        <v>2560226.0699999998</v>
      </c>
      <c r="H25" s="73">
        <v>2482132.5499999998</v>
      </c>
    </row>
    <row r="26" spans="1:8" ht="25.5" outlineLevel="2" x14ac:dyDescent="0.25">
      <c r="A26" s="75" t="s">
        <v>799</v>
      </c>
      <c r="B26" s="74" t="s">
        <v>1144</v>
      </c>
      <c r="C26" s="74" t="s">
        <v>1152</v>
      </c>
      <c r="D26" s="74" t="s">
        <v>1154</v>
      </c>
      <c r="E26" s="74" t="s">
        <v>455</v>
      </c>
      <c r="F26" s="73">
        <v>2333471.9300000002</v>
      </c>
      <c r="G26" s="73">
        <v>2333471.9300000002</v>
      </c>
      <c r="H26" s="73">
        <v>2333469.27</v>
      </c>
    </row>
    <row r="27" spans="1:8" ht="51" outlineLevel="3" x14ac:dyDescent="0.25">
      <c r="A27" s="75" t="s">
        <v>783</v>
      </c>
      <c r="B27" s="74" t="s">
        <v>1144</v>
      </c>
      <c r="C27" s="74" t="s">
        <v>1152</v>
      </c>
      <c r="D27" s="74" t="s">
        <v>1154</v>
      </c>
      <c r="E27" s="74" t="s">
        <v>782</v>
      </c>
      <c r="F27" s="73">
        <v>2333471.9300000002</v>
      </c>
      <c r="G27" s="73">
        <v>2333471.9300000002</v>
      </c>
      <c r="H27" s="73">
        <v>2333469.27</v>
      </c>
    </row>
    <row r="28" spans="1:8" ht="25.5" outlineLevel="4" x14ac:dyDescent="0.25">
      <c r="A28" s="75" t="s">
        <v>798</v>
      </c>
      <c r="B28" s="74" t="s">
        <v>1144</v>
      </c>
      <c r="C28" s="74" t="s">
        <v>1152</v>
      </c>
      <c r="D28" s="74" t="s">
        <v>1154</v>
      </c>
      <c r="E28" s="74" t="s">
        <v>797</v>
      </c>
      <c r="F28" s="73">
        <f>1750890.71+28840.81</f>
        <v>1779731.52</v>
      </c>
      <c r="G28" s="73">
        <v>1750890.71</v>
      </c>
      <c r="H28" s="73">
        <v>1750888.66</v>
      </c>
    </row>
    <row r="29" spans="1:8" ht="38.25" outlineLevel="4" x14ac:dyDescent="0.25">
      <c r="A29" s="75" t="s">
        <v>796</v>
      </c>
      <c r="B29" s="74" t="s">
        <v>1144</v>
      </c>
      <c r="C29" s="74" t="s">
        <v>1152</v>
      </c>
      <c r="D29" s="74" t="s">
        <v>1154</v>
      </c>
      <c r="E29" s="74" t="s">
        <v>794</v>
      </c>
      <c r="F29" s="73">
        <f>582581.22-28840.81</f>
        <v>553740.40999999992</v>
      </c>
      <c r="G29" s="73">
        <v>582581.22</v>
      </c>
      <c r="H29" s="73">
        <v>582580.61</v>
      </c>
    </row>
    <row r="30" spans="1:8" ht="25.5" outlineLevel="2" x14ac:dyDescent="0.25">
      <c r="A30" s="75" t="s">
        <v>793</v>
      </c>
      <c r="B30" s="74" t="s">
        <v>1144</v>
      </c>
      <c r="C30" s="74" t="s">
        <v>1152</v>
      </c>
      <c r="D30" s="74" t="s">
        <v>1153</v>
      </c>
      <c r="E30" s="74" t="s">
        <v>455</v>
      </c>
      <c r="F30" s="73">
        <v>153633.14000000001</v>
      </c>
      <c r="G30" s="73">
        <v>153633.14000000001</v>
      </c>
      <c r="H30" s="73">
        <v>86924.28</v>
      </c>
    </row>
    <row r="31" spans="1:8" ht="25.5" outlineLevel="3" x14ac:dyDescent="0.25">
      <c r="A31" s="75" t="s">
        <v>474</v>
      </c>
      <c r="B31" s="74" t="s">
        <v>1144</v>
      </c>
      <c r="C31" s="74" t="s">
        <v>1152</v>
      </c>
      <c r="D31" s="74" t="s">
        <v>1153</v>
      </c>
      <c r="E31" s="74" t="s">
        <v>473</v>
      </c>
      <c r="F31" s="73">
        <v>153633.14000000001</v>
      </c>
      <c r="G31" s="73">
        <v>153633.14000000001</v>
      </c>
      <c r="H31" s="73">
        <v>86924.28</v>
      </c>
    </row>
    <row r="32" spans="1:8" outlineLevel="4" x14ac:dyDescent="0.25">
      <c r="A32" s="75" t="s">
        <v>472</v>
      </c>
      <c r="B32" s="74" t="s">
        <v>1144</v>
      </c>
      <c r="C32" s="74" t="s">
        <v>1152</v>
      </c>
      <c r="D32" s="74" t="s">
        <v>1153</v>
      </c>
      <c r="E32" s="74" t="s">
        <v>469</v>
      </c>
      <c r="F32" s="73">
        <v>153633.14000000001</v>
      </c>
      <c r="G32" s="73">
        <v>153633.14000000001</v>
      </c>
      <c r="H32" s="73">
        <v>86924.28</v>
      </c>
    </row>
    <row r="33" spans="1:8" ht="51" outlineLevel="2" x14ac:dyDescent="0.25">
      <c r="A33" s="75" t="s">
        <v>570</v>
      </c>
      <c r="B33" s="74" t="s">
        <v>1144</v>
      </c>
      <c r="C33" s="74" t="s">
        <v>1152</v>
      </c>
      <c r="D33" s="74" t="s">
        <v>1151</v>
      </c>
      <c r="E33" s="74" t="s">
        <v>455</v>
      </c>
      <c r="F33" s="73">
        <v>73121</v>
      </c>
      <c r="G33" s="73">
        <v>73121</v>
      </c>
      <c r="H33" s="73">
        <v>61739</v>
      </c>
    </row>
    <row r="34" spans="1:8" ht="51" outlineLevel="3" x14ac:dyDescent="0.25">
      <c r="A34" s="75" t="s">
        <v>783</v>
      </c>
      <c r="B34" s="74" t="s">
        <v>1144</v>
      </c>
      <c r="C34" s="74" t="s">
        <v>1152</v>
      </c>
      <c r="D34" s="74" t="s">
        <v>1151</v>
      </c>
      <c r="E34" s="74" t="s">
        <v>782</v>
      </c>
      <c r="F34" s="73">
        <v>73121</v>
      </c>
      <c r="G34" s="73">
        <v>73121</v>
      </c>
      <c r="H34" s="73">
        <v>61739</v>
      </c>
    </row>
    <row r="35" spans="1:8" ht="38.25" outlineLevel="4" x14ac:dyDescent="0.25">
      <c r="A35" s="75" t="s">
        <v>791</v>
      </c>
      <c r="B35" s="74" t="s">
        <v>1144</v>
      </c>
      <c r="C35" s="74" t="s">
        <v>1152</v>
      </c>
      <c r="D35" s="74" t="s">
        <v>1151</v>
      </c>
      <c r="E35" s="74" t="s">
        <v>787</v>
      </c>
      <c r="F35" s="73">
        <v>73121</v>
      </c>
      <c r="G35" s="73">
        <v>73121</v>
      </c>
      <c r="H35" s="73">
        <v>61739</v>
      </c>
    </row>
    <row r="36" spans="1:8" outlineLevel="1" x14ac:dyDescent="0.25">
      <c r="A36" s="75" t="s">
        <v>1150</v>
      </c>
      <c r="B36" s="74" t="s">
        <v>1144</v>
      </c>
      <c r="C36" s="74" t="s">
        <v>1146</v>
      </c>
      <c r="D36" s="74" t="s">
        <v>457</v>
      </c>
      <c r="E36" s="74" t="s">
        <v>455</v>
      </c>
      <c r="F36" s="73">
        <v>37182.800000000003</v>
      </c>
      <c r="G36" s="73">
        <v>37182.800000000003</v>
      </c>
      <c r="H36" s="73">
        <v>31928</v>
      </c>
    </row>
    <row r="37" spans="1:8" ht="38.25" outlineLevel="2" x14ac:dyDescent="0.25">
      <c r="A37" s="75" t="s">
        <v>1149</v>
      </c>
      <c r="B37" s="74" t="s">
        <v>1144</v>
      </c>
      <c r="C37" s="74" t="s">
        <v>1146</v>
      </c>
      <c r="D37" s="74" t="s">
        <v>1148</v>
      </c>
      <c r="E37" s="74" t="s">
        <v>455</v>
      </c>
      <c r="F37" s="73">
        <v>24168.82</v>
      </c>
      <c r="G37" s="73">
        <v>24168.82</v>
      </c>
      <c r="H37" s="73">
        <v>20753.2</v>
      </c>
    </row>
    <row r="38" spans="1:8" ht="25.5" outlineLevel="3" x14ac:dyDescent="0.25">
      <c r="A38" s="75" t="s">
        <v>474</v>
      </c>
      <c r="B38" s="74" t="s">
        <v>1144</v>
      </c>
      <c r="C38" s="74" t="s">
        <v>1146</v>
      </c>
      <c r="D38" s="74" t="s">
        <v>1148</v>
      </c>
      <c r="E38" s="74" t="s">
        <v>473</v>
      </c>
      <c r="F38" s="73">
        <v>24168.82</v>
      </c>
      <c r="G38" s="73">
        <v>24168.82</v>
      </c>
      <c r="H38" s="73">
        <v>20753.2</v>
      </c>
    </row>
    <row r="39" spans="1:8" outlineLevel="4" x14ac:dyDescent="0.25">
      <c r="A39" s="75" t="s">
        <v>472</v>
      </c>
      <c r="B39" s="74" t="s">
        <v>1144</v>
      </c>
      <c r="C39" s="74" t="s">
        <v>1146</v>
      </c>
      <c r="D39" s="74" t="s">
        <v>1148</v>
      </c>
      <c r="E39" s="74" t="s">
        <v>469</v>
      </c>
      <c r="F39" s="73">
        <v>24168.82</v>
      </c>
      <c r="G39" s="73">
        <v>24168.82</v>
      </c>
      <c r="H39" s="73">
        <v>20753.2</v>
      </c>
    </row>
    <row r="40" spans="1:8" ht="51" outlineLevel="2" x14ac:dyDescent="0.25">
      <c r="A40" s="75" t="s">
        <v>1147</v>
      </c>
      <c r="B40" s="74" t="s">
        <v>1144</v>
      </c>
      <c r="C40" s="74" t="s">
        <v>1146</v>
      </c>
      <c r="D40" s="74" t="s">
        <v>1145</v>
      </c>
      <c r="E40" s="74" t="s">
        <v>455</v>
      </c>
      <c r="F40" s="73">
        <v>13013.98</v>
      </c>
      <c r="G40" s="73">
        <v>13013.98</v>
      </c>
      <c r="H40" s="73">
        <v>11174.8</v>
      </c>
    </row>
    <row r="41" spans="1:8" ht="25.5" outlineLevel="3" x14ac:dyDescent="0.25">
      <c r="A41" s="75" t="s">
        <v>474</v>
      </c>
      <c r="B41" s="74" t="s">
        <v>1144</v>
      </c>
      <c r="C41" s="74" t="s">
        <v>1146</v>
      </c>
      <c r="D41" s="74" t="s">
        <v>1145</v>
      </c>
      <c r="E41" s="74" t="s">
        <v>473</v>
      </c>
      <c r="F41" s="73">
        <v>13013.98</v>
      </c>
      <c r="G41" s="73">
        <v>13013.98</v>
      </c>
      <c r="H41" s="73">
        <v>11174.8</v>
      </c>
    </row>
    <row r="42" spans="1:8" outlineLevel="4" x14ac:dyDescent="0.25">
      <c r="A42" s="75" t="s">
        <v>472</v>
      </c>
      <c r="B42" s="74" t="s">
        <v>1144</v>
      </c>
      <c r="C42" s="74" t="s">
        <v>1146</v>
      </c>
      <c r="D42" s="74" t="s">
        <v>1145</v>
      </c>
      <c r="E42" s="74" t="s">
        <v>469</v>
      </c>
      <c r="F42" s="73">
        <v>13013.98</v>
      </c>
      <c r="G42" s="73">
        <v>13013.98</v>
      </c>
      <c r="H42" s="73">
        <v>11174.8</v>
      </c>
    </row>
    <row r="43" spans="1:8" outlineLevel="1" x14ac:dyDescent="0.25">
      <c r="A43" s="75" t="s">
        <v>882</v>
      </c>
      <c r="B43" s="74" t="s">
        <v>1144</v>
      </c>
      <c r="C43" s="74" t="s">
        <v>879</v>
      </c>
      <c r="D43" s="74" t="s">
        <v>457</v>
      </c>
      <c r="E43" s="74" t="s">
        <v>455</v>
      </c>
      <c r="F43" s="73">
        <v>487082.18</v>
      </c>
      <c r="G43" s="73">
        <v>487082.18</v>
      </c>
      <c r="H43" s="73">
        <v>487082.18</v>
      </c>
    </row>
    <row r="44" spans="1:8" outlineLevel="2" x14ac:dyDescent="0.25">
      <c r="A44" s="75" t="s">
        <v>881</v>
      </c>
      <c r="B44" s="74" t="s">
        <v>1144</v>
      </c>
      <c r="C44" s="74" t="s">
        <v>879</v>
      </c>
      <c r="D44" s="74" t="s">
        <v>1143</v>
      </c>
      <c r="E44" s="74" t="s">
        <v>455</v>
      </c>
      <c r="F44" s="73">
        <v>487082.18</v>
      </c>
      <c r="G44" s="73">
        <v>487082.18</v>
      </c>
      <c r="H44" s="73">
        <v>487082.18</v>
      </c>
    </row>
    <row r="45" spans="1:8" outlineLevel="3" x14ac:dyDescent="0.25">
      <c r="A45" s="75" t="s">
        <v>464</v>
      </c>
      <c r="B45" s="74" t="s">
        <v>1144</v>
      </c>
      <c r="C45" s="74" t="s">
        <v>879</v>
      </c>
      <c r="D45" s="74" t="s">
        <v>1143</v>
      </c>
      <c r="E45" s="74" t="s">
        <v>463</v>
      </c>
      <c r="F45" s="73">
        <v>487082.18</v>
      </c>
      <c r="G45" s="73">
        <v>487082.18</v>
      </c>
      <c r="H45" s="73">
        <v>487082.18</v>
      </c>
    </row>
    <row r="46" spans="1:8" outlineLevel="4" x14ac:dyDescent="0.25">
      <c r="A46" s="75" t="s">
        <v>880</v>
      </c>
      <c r="B46" s="74" t="s">
        <v>1144</v>
      </c>
      <c r="C46" s="74" t="s">
        <v>879</v>
      </c>
      <c r="D46" s="74" t="s">
        <v>1143</v>
      </c>
      <c r="E46" s="74" t="s">
        <v>877</v>
      </c>
      <c r="F46" s="73">
        <v>487082.18</v>
      </c>
      <c r="G46" s="73">
        <v>487082.18</v>
      </c>
      <c r="H46" s="73">
        <v>487082.18</v>
      </c>
    </row>
    <row r="47" spans="1:8" s="76" customFormat="1" ht="25.5" x14ac:dyDescent="0.25">
      <c r="A47" s="79" t="s">
        <v>1142</v>
      </c>
      <c r="B47" s="78" t="s">
        <v>831</v>
      </c>
      <c r="C47" s="78" t="s">
        <v>541</v>
      </c>
      <c r="D47" s="78" t="s">
        <v>457</v>
      </c>
      <c r="E47" s="78" t="s">
        <v>455</v>
      </c>
      <c r="F47" s="77">
        <f>1613556556.26+368000</f>
        <v>1613924556.26</v>
      </c>
      <c r="G47" s="77">
        <v>1613556556.26</v>
      </c>
      <c r="H47" s="77">
        <v>1565065295.0899999</v>
      </c>
    </row>
    <row r="48" spans="1:8" ht="38.25" outlineLevel="1" x14ac:dyDescent="0.25">
      <c r="A48" s="75" t="s">
        <v>1141</v>
      </c>
      <c r="B48" s="74" t="s">
        <v>831</v>
      </c>
      <c r="C48" s="74" t="s">
        <v>1128</v>
      </c>
      <c r="D48" s="74" t="s">
        <v>457</v>
      </c>
      <c r="E48" s="74" t="s">
        <v>455</v>
      </c>
      <c r="F48" s="73">
        <v>77978826.670000002</v>
      </c>
      <c r="G48" s="73">
        <v>77978826.670000002</v>
      </c>
      <c r="H48" s="73">
        <v>77505396.299999997</v>
      </c>
    </row>
    <row r="49" spans="1:8" ht="38.25" outlineLevel="2" x14ac:dyDescent="0.25">
      <c r="A49" s="75" t="s">
        <v>1140</v>
      </c>
      <c r="B49" s="74" t="s">
        <v>831</v>
      </c>
      <c r="C49" s="74" t="s">
        <v>1128</v>
      </c>
      <c r="D49" s="74" t="s">
        <v>1139</v>
      </c>
      <c r="E49" s="74" t="s">
        <v>455</v>
      </c>
      <c r="F49" s="73">
        <v>2809951.6</v>
      </c>
      <c r="G49" s="73">
        <v>2809951.6</v>
      </c>
      <c r="H49" s="73">
        <v>2772205.12</v>
      </c>
    </row>
    <row r="50" spans="1:8" ht="51" outlineLevel="3" x14ac:dyDescent="0.25">
      <c r="A50" s="75" t="s">
        <v>783</v>
      </c>
      <c r="B50" s="74" t="s">
        <v>831</v>
      </c>
      <c r="C50" s="74" t="s">
        <v>1128</v>
      </c>
      <c r="D50" s="74" t="s">
        <v>1139</v>
      </c>
      <c r="E50" s="74" t="s">
        <v>782</v>
      </c>
      <c r="F50" s="73">
        <v>2809951.6</v>
      </c>
      <c r="G50" s="73">
        <v>2809951.6</v>
      </c>
      <c r="H50" s="73">
        <v>2772205.12</v>
      </c>
    </row>
    <row r="51" spans="1:8" ht="25.5" outlineLevel="4" x14ac:dyDescent="0.25">
      <c r="A51" s="75" t="s">
        <v>798</v>
      </c>
      <c r="B51" s="74" t="s">
        <v>831</v>
      </c>
      <c r="C51" s="74" t="s">
        <v>1128</v>
      </c>
      <c r="D51" s="74" t="s">
        <v>1139</v>
      </c>
      <c r="E51" s="74" t="s">
        <v>797</v>
      </c>
      <c r="F51" s="73">
        <v>2206893.39</v>
      </c>
      <c r="G51" s="73">
        <v>2206893.39</v>
      </c>
      <c r="H51" s="73">
        <v>2206893.39</v>
      </c>
    </row>
    <row r="52" spans="1:8" ht="38.25" outlineLevel="4" x14ac:dyDescent="0.25">
      <c r="A52" s="75" t="s">
        <v>796</v>
      </c>
      <c r="B52" s="74" t="s">
        <v>831</v>
      </c>
      <c r="C52" s="74" t="s">
        <v>1128</v>
      </c>
      <c r="D52" s="74" t="s">
        <v>1139</v>
      </c>
      <c r="E52" s="74" t="s">
        <v>794</v>
      </c>
      <c r="F52" s="73">
        <v>603058.21</v>
      </c>
      <c r="G52" s="73">
        <v>603058.21</v>
      </c>
      <c r="H52" s="73">
        <v>565311.73</v>
      </c>
    </row>
    <row r="53" spans="1:8" ht="25.5" outlineLevel="2" x14ac:dyDescent="0.25">
      <c r="A53" s="75" t="s">
        <v>1138</v>
      </c>
      <c r="B53" s="74" t="s">
        <v>831</v>
      </c>
      <c r="C53" s="74" t="s">
        <v>1128</v>
      </c>
      <c r="D53" s="74" t="s">
        <v>1137</v>
      </c>
      <c r="E53" s="74" t="s">
        <v>455</v>
      </c>
      <c r="F53" s="73">
        <v>558640</v>
      </c>
      <c r="G53" s="73">
        <v>558640</v>
      </c>
      <c r="H53" s="73">
        <v>427543</v>
      </c>
    </row>
    <row r="54" spans="1:8" ht="51" outlineLevel="3" x14ac:dyDescent="0.25">
      <c r="A54" s="75" t="s">
        <v>783</v>
      </c>
      <c r="B54" s="74" t="s">
        <v>831</v>
      </c>
      <c r="C54" s="74" t="s">
        <v>1128</v>
      </c>
      <c r="D54" s="74" t="s">
        <v>1137</v>
      </c>
      <c r="E54" s="74" t="s">
        <v>782</v>
      </c>
      <c r="F54" s="73">
        <v>68700</v>
      </c>
      <c r="G54" s="73">
        <v>68700</v>
      </c>
      <c r="H54" s="73">
        <v>17500</v>
      </c>
    </row>
    <row r="55" spans="1:8" ht="38.25" outlineLevel="4" x14ac:dyDescent="0.25">
      <c r="A55" s="75" t="s">
        <v>791</v>
      </c>
      <c r="B55" s="74" t="s">
        <v>831</v>
      </c>
      <c r="C55" s="74" t="s">
        <v>1128</v>
      </c>
      <c r="D55" s="74" t="s">
        <v>1137</v>
      </c>
      <c r="E55" s="74" t="s">
        <v>787</v>
      </c>
      <c r="F55" s="73">
        <v>68700</v>
      </c>
      <c r="G55" s="73">
        <v>68700</v>
      </c>
      <c r="H55" s="73">
        <v>17500</v>
      </c>
    </row>
    <row r="56" spans="1:8" ht="25.5" outlineLevel="3" x14ac:dyDescent="0.25">
      <c r="A56" s="75" t="s">
        <v>474</v>
      </c>
      <c r="B56" s="74" t="s">
        <v>831</v>
      </c>
      <c r="C56" s="74" t="s">
        <v>1128</v>
      </c>
      <c r="D56" s="74" t="s">
        <v>1137</v>
      </c>
      <c r="E56" s="74" t="s">
        <v>473</v>
      </c>
      <c r="F56" s="73">
        <v>489940</v>
      </c>
      <c r="G56" s="73">
        <v>489940</v>
      </c>
      <c r="H56" s="73">
        <v>410043</v>
      </c>
    </row>
    <row r="57" spans="1:8" outlineLevel="4" x14ac:dyDescent="0.25">
      <c r="A57" s="75" t="s">
        <v>472</v>
      </c>
      <c r="B57" s="74" t="s">
        <v>831</v>
      </c>
      <c r="C57" s="74" t="s">
        <v>1128</v>
      </c>
      <c r="D57" s="74" t="s">
        <v>1137</v>
      </c>
      <c r="E57" s="74" t="s">
        <v>469</v>
      </c>
      <c r="F57" s="73">
        <v>489940</v>
      </c>
      <c r="G57" s="73">
        <v>489940</v>
      </c>
      <c r="H57" s="73">
        <v>410043</v>
      </c>
    </row>
    <row r="58" spans="1:8" ht="25.5" outlineLevel="2" x14ac:dyDescent="0.25">
      <c r="A58" s="75" t="s">
        <v>799</v>
      </c>
      <c r="B58" s="74" t="s">
        <v>831</v>
      </c>
      <c r="C58" s="74" t="s">
        <v>1128</v>
      </c>
      <c r="D58" s="74" t="s">
        <v>1136</v>
      </c>
      <c r="E58" s="74" t="s">
        <v>455</v>
      </c>
      <c r="F58" s="73">
        <v>67414004.859999999</v>
      </c>
      <c r="G58" s="73">
        <v>67414004.859999999</v>
      </c>
      <c r="H58" s="73">
        <v>67414004.859999999</v>
      </c>
    </row>
    <row r="59" spans="1:8" ht="51" outlineLevel="3" x14ac:dyDescent="0.25">
      <c r="A59" s="75" t="s">
        <v>783</v>
      </c>
      <c r="B59" s="74" t="s">
        <v>831</v>
      </c>
      <c r="C59" s="74" t="s">
        <v>1128</v>
      </c>
      <c r="D59" s="74" t="s">
        <v>1136</v>
      </c>
      <c r="E59" s="74" t="s">
        <v>782</v>
      </c>
      <c r="F59" s="73">
        <v>67414004.859999999</v>
      </c>
      <c r="G59" s="73">
        <v>67414004.859999999</v>
      </c>
      <c r="H59" s="73">
        <v>67414004.859999999</v>
      </c>
    </row>
    <row r="60" spans="1:8" ht="25.5" outlineLevel="4" x14ac:dyDescent="0.25">
      <c r="A60" s="75" t="s">
        <v>798</v>
      </c>
      <c r="B60" s="74" t="s">
        <v>831</v>
      </c>
      <c r="C60" s="74" t="s">
        <v>1128</v>
      </c>
      <c r="D60" s="74" t="s">
        <v>1136</v>
      </c>
      <c r="E60" s="74" t="s">
        <v>797</v>
      </c>
      <c r="F60" s="73">
        <v>51671003.5</v>
      </c>
      <c r="G60" s="73">
        <v>51671003.5</v>
      </c>
      <c r="H60" s="73">
        <v>51671003.5</v>
      </c>
    </row>
    <row r="61" spans="1:8" ht="38.25" outlineLevel="4" x14ac:dyDescent="0.25">
      <c r="A61" s="75" t="s">
        <v>796</v>
      </c>
      <c r="B61" s="74" t="s">
        <v>831</v>
      </c>
      <c r="C61" s="74" t="s">
        <v>1128</v>
      </c>
      <c r="D61" s="74" t="s">
        <v>1136</v>
      </c>
      <c r="E61" s="74" t="s">
        <v>794</v>
      </c>
      <c r="F61" s="73">
        <v>15743001.359999999</v>
      </c>
      <c r="G61" s="73">
        <v>15743001.359999999</v>
      </c>
      <c r="H61" s="73">
        <v>15743001.359999999</v>
      </c>
    </row>
    <row r="62" spans="1:8" ht="25.5" outlineLevel="2" x14ac:dyDescent="0.25">
      <c r="A62" s="75" t="s">
        <v>793</v>
      </c>
      <c r="B62" s="74" t="s">
        <v>831</v>
      </c>
      <c r="C62" s="74" t="s">
        <v>1128</v>
      </c>
      <c r="D62" s="74" t="s">
        <v>1135</v>
      </c>
      <c r="E62" s="74" t="s">
        <v>455</v>
      </c>
      <c r="F62" s="73">
        <v>3122303.41</v>
      </c>
      <c r="G62" s="73">
        <v>3122303.41</v>
      </c>
      <c r="H62" s="73">
        <v>2914163.66</v>
      </c>
    </row>
    <row r="63" spans="1:8" ht="51" outlineLevel="3" x14ac:dyDescent="0.25">
      <c r="A63" s="75" t="s">
        <v>783</v>
      </c>
      <c r="B63" s="74" t="s">
        <v>831</v>
      </c>
      <c r="C63" s="74" t="s">
        <v>1128</v>
      </c>
      <c r="D63" s="74" t="s">
        <v>1135</v>
      </c>
      <c r="E63" s="74" t="s">
        <v>782</v>
      </c>
      <c r="F63" s="73">
        <v>42948</v>
      </c>
      <c r="G63" s="73">
        <v>42948</v>
      </c>
      <c r="H63" s="73">
        <v>0</v>
      </c>
    </row>
    <row r="64" spans="1:8" ht="38.25" outlineLevel="4" x14ac:dyDescent="0.25">
      <c r="A64" s="75" t="s">
        <v>791</v>
      </c>
      <c r="B64" s="74" t="s">
        <v>831</v>
      </c>
      <c r="C64" s="74" t="s">
        <v>1128</v>
      </c>
      <c r="D64" s="74" t="s">
        <v>1135</v>
      </c>
      <c r="E64" s="74" t="s">
        <v>787</v>
      </c>
      <c r="F64" s="73">
        <v>42948</v>
      </c>
      <c r="G64" s="73">
        <v>42948</v>
      </c>
      <c r="H64" s="73">
        <v>0</v>
      </c>
    </row>
    <row r="65" spans="1:8" ht="25.5" outlineLevel="3" x14ac:dyDescent="0.25">
      <c r="A65" s="75" t="s">
        <v>474</v>
      </c>
      <c r="B65" s="74" t="s">
        <v>831</v>
      </c>
      <c r="C65" s="74" t="s">
        <v>1128</v>
      </c>
      <c r="D65" s="74" t="s">
        <v>1135</v>
      </c>
      <c r="E65" s="74" t="s">
        <v>473</v>
      </c>
      <c r="F65" s="73">
        <v>3079355.41</v>
      </c>
      <c r="G65" s="73">
        <v>3079355.41</v>
      </c>
      <c r="H65" s="73">
        <v>2914163.66</v>
      </c>
    </row>
    <row r="66" spans="1:8" outlineLevel="4" x14ac:dyDescent="0.25">
      <c r="A66" s="75" t="s">
        <v>472</v>
      </c>
      <c r="B66" s="74" t="s">
        <v>831</v>
      </c>
      <c r="C66" s="74" t="s">
        <v>1128</v>
      </c>
      <c r="D66" s="74" t="s">
        <v>1135</v>
      </c>
      <c r="E66" s="74" t="s">
        <v>469</v>
      </c>
      <c r="F66" s="73">
        <v>2981772.52</v>
      </c>
      <c r="G66" s="73">
        <v>2981772.52</v>
      </c>
      <c r="H66" s="73">
        <v>2821468.33</v>
      </c>
    </row>
    <row r="67" spans="1:8" outlineLevel="4" x14ac:dyDescent="0.25">
      <c r="A67" s="75" t="s">
        <v>506</v>
      </c>
      <c r="B67" s="74" t="s">
        <v>831</v>
      </c>
      <c r="C67" s="74" t="s">
        <v>1128</v>
      </c>
      <c r="D67" s="74" t="s">
        <v>1135</v>
      </c>
      <c r="E67" s="74" t="s">
        <v>505</v>
      </c>
      <c r="F67" s="73">
        <v>97582.89</v>
      </c>
      <c r="G67" s="73">
        <v>97582.89</v>
      </c>
      <c r="H67" s="73">
        <v>92695.33</v>
      </c>
    </row>
    <row r="68" spans="1:8" ht="51" outlineLevel="2" x14ac:dyDescent="0.25">
      <c r="A68" s="75" t="s">
        <v>570</v>
      </c>
      <c r="B68" s="74" t="s">
        <v>831</v>
      </c>
      <c r="C68" s="74" t="s">
        <v>1128</v>
      </c>
      <c r="D68" s="74" t="s">
        <v>1134</v>
      </c>
      <c r="E68" s="74" t="s">
        <v>455</v>
      </c>
      <c r="F68" s="73">
        <v>1013200</v>
      </c>
      <c r="G68" s="73">
        <v>1013200</v>
      </c>
      <c r="H68" s="73">
        <v>1009322.2</v>
      </c>
    </row>
    <row r="69" spans="1:8" ht="51" outlineLevel="3" x14ac:dyDescent="0.25">
      <c r="A69" s="75" t="s">
        <v>783</v>
      </c>
      <c r="B69" s="74" t="s">
        <v>831</v>
      </c>
      <c r="C69" s="74" t="s">
        <v>1128</v>
      </c>
      <c r="D69" s="74" t="s">
        <v>1134</v>
      </c>
      <c r="E69" s="74" t="s">
        <v>782</v>
      </c>
      <c r="F69" s="73">
        <v>1013200</v>
      </c>
      <c r="G69" s="73">
        <v>1013200</v>
      </c>
      <c r="H69" s="73">
        <v>1009322.2</v>
      </c>
    </row>
    <row r="70" spans="1:8" ht="38.25" outlineLevel="4" x14ac:dyDescent="0.25">
      <c r="A70" s="75" t="s">
        <v>791</v>
      </c>
      <c r="B70" s="74" t="s">
        <v>831</v>
      </c>
      <c r="C70" s="74" t="s">
        <v>1128</v>
      </c>
      <c r="D70" s="74" t="s">
        <v>1134</v>
      </c>
      <c r="E70" s="74" t="s">
        <v>787</v>
      </c>
      <c r="F70" s="73">
        <v>987022</v>
      </c>
      <c r="G70" s="73">
        <v>987022</v>
      </c>
      <c r="H70" s="73">
        <v>983234.67</v>
      </c>
    </row>
    <row r="71" spans="1:8" ht="38.25" outlineLevel="4" x14ac:dyDescent="0.25">
      <c r="A71" s="75" t="s">
        <v>796</v>
      </c>
      <c r="B71" s="74" t="s">
        <v>831</v>
      </c>
      <c r="C71" s="74" t="s">
        <v>1128</v>
      </c>
      <c r="D71" s="74" t="s">
        <v>1134</v>
      </c>
      <c r="E71" s="74" t="s">
        <v>794</v>
      </c>
      <c r="F71" s="73">
        <v>26178</v>
      </c>
      <c r="G71" s="73">
        <v>26178</v>
      </c>
      <c r="H71" s="73">
        <v>26087.53</v>
      </c>
    </row>
    <row r="72" spans="1:8" ht="38.25" outlineLevel="2" x14ac:dyDescent="0.25">
      <c r="A72" s="75" t="s">
        <v>1133</v>
      </c>
      <c r="B72" s="74" t="s">
        <v>831</v>
      </c>
      <c r="C72" s="74" t="s">
        <v>1128</v>
      </c>
      <c r="D72" s="74" t="s">
        <v>1132</v>
      </c>
      <c r="E72" s="74" t="s">
        <v>455</v>
      </c>
      <c r="F72" s="73">
        <v>493812.94</v>
      </c>
      <c r="G72" s="73">
        <v>493812.94</v>
      </c>
      <c r="H72" s="73">
        <v>493812.94</v>
      </c>
    </row>
    <row r="73" spans="1:8" ht="51" outlineLevel="3" x14ac:dyDescent="0.25">
      <c r="A73" s="75" t="s">
        <v>783</v>
      </c>
      <c r="B73" s="74" t="s">
        <v>831</v>
      </c>
      <c r="C73" s="74" t="s">
        <v>1128</v>
      </c>
      <c r="D73" s="74" t="s">
        <v>1132</v>
      </c>
      <c r="E73" s="74" t="s">
        <v>782</v>
      </c>
      <c r="F73" s="73">
        <v>493812.94</v>
      </c>
      <c r="G73" s="73">
        <v>493812.94</v>
      </c>
      <c r="H73" s="73">
        <v>493812.94</v>
      </c>
    </row>
    <row r="74" spans="1:8" ht="25.5" outlineLevel="4" x14ac:dyDescent="0.25">
      <c r="A74" s="75" t="s">
        <v>798</v>
      </c>
      <c r="B74" s="74" t="s">
        <v>831</v>
      </c>
      <c r="C74" s="74" t="s">
        <v>1128</v>
      </c>
      <c r="D74" s="74" t="s">
        <v>1132</v>
      </c>
      <c r="E74" s="74" t="s">
        <v>797</v>
      </c>
      <c r="F74" s="73">
        <v>379273</v>
      </c>
      <c r="G74" s="73">
        <v>379273</v>
      </c>
      <c r="H74" s="73">
        <v>379273</v>
      </c>
    </row>
    <row r="75" spans="1:8" ht="38.25" outlineLevel="4" x14ac:dyDescent="0.25">
      <c r="A75" s="75" t="s">
        <v>796</v>
      </c>
      <c r="B75" s="74" t="s">
        <v>831</v>
      </c>
      <c r="C75" s="74" t="s">
        <v>1128</v>
      </c>
      <c r="D75" s="74" t="s">
        <v>1132</v>
      </c>
      <c r="E75" s="74" t="s">
        <v>794</v>
      </c>
      <c r="F75" s="73">
        <v>114539.94</v>
      </c>
      <c r="G75" s="73">
        <v>114539.94</v>
      </c>
      <c r="H75" s="73">
        <v>114539.94</v>
      </c>
    </row>
    <row r="76" spans="1:8" ht="38.25" outlineLevel="2" x14ac:dyDescent="0.25">
      <c r="A76" s="75" t="s">
        <v>1131</v>
      </c>
      <c r="B76" s="74" t="s">
        <v>831</v>
      </c>
      <c r="C76" s="74" t="s">
        <v>1128</v>
      </c>
      <c r="D76" s="74" t="s">
        <v>1130</v>
      </c>
      <c r="E76" s="74" t="s">
        <v>455</v>
      </c>
      <c r="F76" s="73">
        <v>1700314.44</v>
      </c>
      <c r="G76" s="73">
        <v>1700314.44</v>
      </c>
      <c r="H76" s="73">
        <v>1607745.1</v>
      </c>
    </row>
    <row r="77" spans="1:8" ht="51" outlineLevel="3" x14ac:dyDescent="0.25">
      <c r="A77" s="75" t="s">
        <v>783</v>
      </c>
      <c r="B77" s="74" t="s">
        <v>831</v>
      </c>
      <c r="C77" s="74" t="s">
        <v>1128</v>
      </c>
      <c r="D77" s="74" t="s">
        <v>1130</v>
      </c>
      <c r="E77" s="74" t="s">
        <v>782</v>
      </c>
      <c r="F77" s="73">
        <v>1700314.44</v>
      </c>
      <c r="G77" s="73">
        <v>1700314.44</v>
      </c>
      <c r="H77" s="73">
        <v>1607745.1</v>
      </c>
    </row>
    <row r="78" spans="1:8" ht="25.5" outlineLevel="4" x14ac:dyDescent="0.25">
      <c r="A78" s="75" t="s">
        <v>798</v>
      </c>
      <c r="B78" s="74" t="s">
        <v>831</v>
      </c>
      <c r="C78" s="74" t="s">
        <v>1128</v>
      </c>
      <c r="D78" s="74" t="s">
        <v>1130</v>
      </c>
      <c r="E78" s="74" t="s">
        <v>797</v>
      </c>
      <c r="F78" s="73">
        <v>1305925.07</v>
      </c>
      <c r="G78" s="73">
        <v>1305925.07</v>
      </c>
      <c r="H78" s="73">
        <v>1305925.07</v>
      </c>
    </row>
    <row r="79" spans="1:8" ht="38.25" outlineLevel="4" x14ac:dyDescent="0.25">
      <c r="A79" s="75" t="s">
        <v>796</v>
      </c>
      <c r="B79" s="74" t="s">
        <v>831</v>
      </c>
      <c r="C79" s="74" t="s">
        <v>1128</v>
      </c>
      <c r="D79" s="74" t="s">
        <v>1130</v>
      </c>
      <c r="E79" s="74" t="s">
        <v>794</v>
      </c>
      <c r="F79" s="73">
        <v>394389.37</v>
      </c>
      <c r="G79" s="73">
        <v>394389.37</v>
      </c>
      <c r="H79" s="73">
        <v>301820.03000000003</v>
      </c>
    </row>
    <row r="80" spans="1:8" ht="89.25" outlineLevel="2" x14ac:dyDescent="0.25">
      <c r="A80" s="75" t="s">
        <v>1129</v>
      </c>
      <c r="B80" s="74" t="s">
        <v>831</v>
      </c>
      <c r="C80" s="74" t="s">
        <v>1128</v>
      </c>
      <c r="D80" s="74" t="s">
        <v>1127</v>
      </c>
      <c r="E80" s="74" t="s">
        <v>455</v>
      </c>
      <c r="F80" s="73">
        <v>866599.42</v>
      </c>
      <c r="G80" s="73">
        <v>866599.42</v>
      </c>
      <c r="H80" s="73">
        <v>866599.42</v>
      </c>
    </row>
    <row r="81" spans="1:8" outlineLevel="3" x14ac:dyDescent="0.25">
      <c r="A81" s="75" t="s">
        <v>464</v>
      </c>
      <c r="B81" s="74" t="s">
        <v>831</v>
      </c>
      <c r="C81" s="74" t="s">
        <v>1128</v>
      </c>
      <c r="D81" s="74" t="s">
        <v>1127</v>
      </c>
      <c r="E81" s="74" t="s">
        <v>463</v>
      </c>
      <c r="F81" s="73">
        <v>866599.42</v>
      </c>
      <c r="G81" s="73">
        <v>866599.42</v>
      </c>
      <c r="H81" s="73">
        <v>866599.42</v>
      </c>
    </row>
    <row r="82" spans="1:8" ht="25.5" outlineLevel="4" x14ac:dyDescent="0.25">
      <c r="A82" s="75" t="s">
        <v>596</v>
      </c>
      <c r="B82" s="74" t="s">
        <v>831</v>
      </c>
      <c r="C82" s="74" t="s">
        <v>1128</v>
      </c>
      <c r="D82" s="74" t="s">
        <v>1127</v>
      </c>
      <c r="E82" s="74" t="s">
        <v>594</v>
      </c>
      <c r="F82" s="73">
        <v>866599.42</v>
      </c>
      <c r="G82" s="73">
        <v>866599.42</v>
      </c>
      <c r="H82" s="73">
        <v>866599.42</v>
      </c>
    </row>
    <row r="83" spans="1:8" outlineLevel="1" x14ac:dyDescent="0.25">
      <c r="A83" s="75" t="s">
        <v>1126</v>
      </c>
      <c r="B83" s="74" t="s">
        <v>831</v>
      </c>
      <c r="C83" s="74" t="s">
        <v>1124</v>
      </c>
      <c r="D83" s="74" t="s">
        <v>457</v>
      </c>
      <c r="E83" s="74" t="s">
        <v>455</v>
      </c>
      <c r="F83" s="73">
        <v>20688.27</v>
      </c>
      <c r="G83" s="73">
        <v>20688.27</v>
      </c>
      <c r="H83" s="73">
        <v>0</v>
      </c>
    </row>
    <row r="84" spans="1:8" ht="38.25" outlineLevel="2" x14ac:dyDescent="0.25">
      <c r="A84" s="75" t="s">
        <v>1125</v>
      </c>
      <c r="B84" s="74" t="s">
        <v>831</v>
      </c>
      <c r="C84" s="74" t="s">
        <v>1124</v>
      </c>
      <c r="D84" s="74" t="s">
        <v>1123</v>
      </c>
      <c r="E84" s="74" t="s">
        <v>455</v>
      </c>
      <c r="F84" s="73">
        <v>20688.27</v>
      </c>
      <c r="G84" s="73">
        <v>20688.27</v>
      </c>
      <c r="H84" s="73">
        <v>0</v>
      </c>
    </row>
    <row r="85" spans="1:8" ht="25.5" outlineLevel="3" x14ac:dyDescent="0.25">
      <c r="A85" s="75" t="s">
        <v>474</v>
      </c>
      <c r="B85" s="74" t="s">
        <v>831</v>
      </c>
      <c r="C85" s="74" t="s">
        <v>1124</v>
      </c>
      <c r="D85" s="74" t="s">
        <v>1123</v>
      </c>
      <c r="E85" s="74" t="s">
        <v>473</v>
      </c>
      <c r="F85" s="73">
        <v>20688.27</v>
      </c>
      <c r="G85" s="73">
        <v>20688.27</v>
      </c>
      <c r="H85" s="73">
        <v>0</v>
      </c>
    </row>
    <row r="86" spans="1:8" outlineLevel="4" x14ac:dyDescent="0.25">
      <c r="A86" s="75" t="s">
        <v>472</v>
      </c>
      <c r="B86" s="74" t="s">
        <v>831</v>
      </c>
      <c r="C86" s="74" t="s">
        <v>1124</v>
      </c>
      <c r="D86" s="74" t="s">
        <v>1123</v>
      </c>
      <c r="E86" s="74" t="s">
        <v>469</v>
      </c>
      <c r="F86" s="73">
        <v>20688.27</v>
      </c>
      <c r="G86" s="73">
        <v>20688.27</v>
      </c>
      <c r="H86" s="73">
        <v>0</v>
      </c>
    </row>
    <row r="87" spans="1:8" outlineLevel="1" x14ac:dyDescent="0.25">
      <c r="A87" s="75" t="s">
        <v>1122</v>
      </c>
      <c r="B87" s="74" t="s">
        <v>831</v>
      </c>
      <c r="C87" s="74" t="s">
        <v>1120</v>
      </c>
      <c r="D87" s="74" t="s">
        <v>457</v>
      </c>
      <c r="E87" s="74" t="s">
        <v>455</v>
      </c>
      <c r="F87" s="73">
        <v>1684000</v>
      </c>
      <c r="G87" s="73">
        <v>1684000</v>
      </c>
      <c r="H87" s="73">
        <v>1601113.09</v>
      </c>
    </row>
    <row r="88" spans="1:8" ht="38.25" outlineLevel="2" x14ac:dyDescent="0.25">
      <c r="A88" s="75" t="s">
        <v>1121</v>
      </c>
      <c r="B88" s="74" t="s">
        <v>831</v>
      </c>
      <c r="C88" s="74" t="s">
        <v>1120</v>
      </c>
      <c r="D88" s="74" t="s">
        <v>1119</v>
      </c>
      <c r="E88" s="74" t="s">
        <v>455</v>
      </c>
      <c r="F88" s="73">
        <v>1684000</v>
      </c>
      <c r="G88" s="73">
        <v>1684000</v>
      </c>
      <c r="H88" s="73">
        <v>1601113.09</v>
      </c>
    </row>
    <row r="89" spans="1:8" outlineLevel="3" x14ac:dyDescent="0.25">
      <c r="A89" s="75" t="s">
        <v>482</v>
      </c>
      <c r="B89" s="74" t="s">
        <v>831</v>
      </c>
      <c r="C89" s="74" t="s">
        <v>1120</v>
      </c>
      <c r="D89" s="74" t="s">
        <v>1119</v>
      </c>
      <c r="E89" s="74" t="s">
        <v>481</v>
      </c>
      <c r="F89" s="73">
        <v>1684000</v>
      </c>
      <c r="G89" s="73">
        <v>1684000</v>
      </c>
      <c r="H89" s="73">
        <v>1601113.09</v>
      </c>
    </row>
    <row r="90" spans="1:8" outlineLevel="4" x14ac:dyDescent="0.25">
      <c r="A90" s="75" t="s">
        <v>1063</v>
      </c>
      <c r="B90" s="74" t="s">
        <v>831</v>
      </c>
      <c r="C90" s="74" t="s">
        <v>1120</v>
      </c>
      <c r="D90" s="74" t="s">
        <v>1119</v>
      </c>
      <c r="E90" s="74" t="s">
        <v>1061</v>
      </c>
      <c r="F90" s="73">
        <v>1684000</v>
      </c>
      <c r="G90" s="73">
        <v>1684000</v>
      </c>
      <c r="H90" s="73">
        <v>1601113.09</v>
      </c>
    </row>
    <row r="91" spans="1:8" outlineLevel="1" x14ac:dyDescent="0.25">
      <c r="A91" s="75" t="s">
        <v>1118</v>
      </c>
      <c r="B91" s="74" t="s">
        <v>831</v>
      </c>
      <c r="C91" s="74" t="s">
        <v>1116</v>
      </c>
      <c r="D91" s="74" t="s">
        <v>457</v>
      </c>
      <c r="E91" s="74" t="s">
        <v>455</v>
      </c>
      <c r="F91" s="73">
        <f>1632000+368000</f>
        <v>2000000</v>
      </c>
      <c r="G91" s="73">
        <v>1632000</v>
      </c>
      <c r="H91" s="73">
        <v>0</v>
      </c>
    </row>
    <row r="92" spans="1:8" ht="38.25" outlineLevel="2" x14ac:dyDescent="0.25">
      <c r="A92" s="75" t="s">
        <v>1117</v>
      </c>
      <c r="B92" s="74" t="s">
        <v>831</v>
      </c>
      <c r="C92" s="74" t="s">
        <v>1116</v>
      </c>
      <c r="D92" s="74" t="s">
        <v>1115</v>
      </c>
      <c r="E92" s="74" t="s">
        <v>455</v>
      </c>
      <c r="F92" s="73">
        <f>1632000+368000</f>
        <v>2000000</v>
      </c>
      <c r="G92" s="73">
        <v>1632000</v>
      </c>
      <c r="H92" s="73">
        <v>0</v>
      </c>
    </row>
    <row r="93" spans="1:8" outlineLevel="3" x14ac:dyDescent="0.25">
      <c r="A93" s="75" t="s">
        <v>482</v>
      </c>
      <c r="B93" s="74" t="s">
        <v>831</v>
      </c>
      <c r="C93" s="74" t="s">
        <v>1116</v>
      </c>
      <c r="D93" s="74" t="s">
        <v>1115</v>
      </c>
      <c r="E93" s="74" t="s">
        <v>481</v>
      </c>
      <c r="F93" s="73">
        <f>1632000+368000</f>
        <v>2000000</v>
      </c>
      <c r="G93" s="73">
        <v>1632000</v>
      </c>
      <c r="H93" s="73">
        <v>0</v>
      </c>
    </row>
    <row r="94" spans="1:8" outlineLevel="4" x14ac:dyDescent="0.25">
      <c r="A94" s="75" t="s">
        <v>817</v>
      </c>
      <c r="B94" s="74" t="s">
        <v>831</v>
      </c>
      <c r="C94" s="74" t="s">
        <v>1116</v>
      </c>
      <c r="D94" s="74" t="s">
        <v>1115</v>
      </c>
      <c r="E94" s="74" t="s">
        <v>815</v>
      </c>
      <c r="F94" s="73">
        <v>2000000</v>
      </c>
      <c r="G94" s="73">
        <v>1632000</v>
      </c>
      <c r="H94" s="73">
        <v>0</v>
      </c>
    </row>
    <row r="95" spans="1:8" outlineLevel="1" x14ac:dyDescent="0.25">
      <c r="A95" s="75" t="s">
        <v>540</v>
      </c>
      <c r="B95" s="74" t="s">
        <v>831</v>
      </c>
      <c r="C95" s="74" t="s">
        <v>510</v>
      </c>
      <c r="D95" s="74" t="s">
        <v>457</v>
      </c>
      <c r="E95" s="74" t="s">
        <v>455</v>
      </c>
      <c r="F95" s="73">
        <v>376456496.13</v>
      </c>
      <c r="G95" s="73">
        <v>376456496.13</v>
      </c>
      <c r="H95" s="73">
        <v>370569027.31</v>
      </c>
    </row>
    <row r="96" spans="1:8" ht="63.75" outlineLevel="2" x14ac:dyDescent="0.25">
      <c r="A96" s="75" t="s">
        <v>1114</v>
      </c>
      <c r="B96" s="74" t="s">
        <v>831</v>
      </c>
      <c r="C96" s="74" t="s">
        <v>510</v>
      </c>
      <c r="D96" s="74" t="s">
        <v>1113</v>
      </c>
      <c r="E96" s="74" t="s">
        <v>455</v>
      </c>
      <c r="F96" s="73">
        <v>39004</v>
      </c>
      <c r="G96" s="73">
        <v>39004</v>
      </c>
      <c r="H96" s="73">
        <v>39004</v>
      </c>
    </row>
    <row r="97" spans="1:8" ht="51" outlineLevel="3" x14ac:dyDescent="0.25">
      <c r="A97" s="75" t="s">
        <v>783</v>
      </c>
      <c r="B97" s="74" t="s">
        <v>831</v>
      </c>
      <c r="C97" s="74" t="s">
        <v>510</v>
      </c>
      <c r="D97" s="74" t="s">
        <v>1113</v>
      </c>
      <c r="E97" s="74" t="s">
        <v>782</v>
      </c>
      <c r="F97" s="73">
        <v>39004</v>
      </c>
      <c r="G97" s="73">
        <v>39004</v>
      </c>
      <c r="H97" s="73">
        <v>39004</v>
      </c>
    </row>
    <row r="98" spans="1:8" ht="25.5" outlineLevel="4" x14ac:dyDescent="0.25">
      <c r="A98" s="75" t="s">
        <v>798</v>
      </c>
      <c r="B98" s="74" t="s">
        <v>831</v>
      </c>
      <c r="C98" s="74" t="s">
        <v>510</v>
      </c>
      <c r="D98" s="74" t="s">
        <v>1113</v>
      </c>
      <c r="E98" s="74" t="s">
        <v>797</v>
      </c>
      <c r="F98" s="73">
        <v>29957</v>
      </c>
      <c r="G98" s="73">
        <v>29957</v>
      </c>
      <c r="H98" s="73">
        <v>29957</v>
      </c>
    </row>
    <row r="99" spans="1:8" ht="38.25" outlineLevel="4" x14ac:dyDescent="0.25">
      <c r="A99" s="75" t="s">
        <v>796</v>
      </c>
      <c r="B99" s="74" t="s">
        <v>831</v>
      </c>
      <c r="C99" s="74" t="s">
        <v>510</v>
      </c>
      <c r="D99" s="74" t="s">
        <v>1113</v>
      </c>
      <c r="E99" s="74" t="s">
        <v>794</v>
      </c>
      <c r="F99" s="73">
        <v>9047</v>
      </c>
      <c r="G99" s="73">
        <v>9047</v>
      </c>
      <c r="H99" s="73">
        <v>9047</v>
      </c>
    </row>
    <row r="100" spans="1:8" ht="63.75" outlineLevel="2" x14ac:dyDescent="0.25">
      <c r="A100" s="75" t="s">
        <v>862</v>
      </c>
      <c r="B100" s="74" t="s">
        <v>831</v>
      </c>
      <c r="C100" s="74" t="s">
        <v>510</v>
      </c>
      <c r="D100" s="74" t="s">
        <v>1112</v>
      </c>
      <c r="E100" s="74" t="s">
        <v>455</v>
      </c>
      <c r="F100" s="73">
        <v>39760.400000000001</v>
      </c>
      <c r="G100" s="73">
        <v>39760.400000000001</v>
      </c>
      <c r="H100" s="73">
        <v>32863.620000000003</v>
      </c>
    </row>
    <row r="101" spans="1:8" ht="51" outlineLevel="3" x14ac:dyDescent="0.25">
      <c r="A101" s="75" t="s">
        <v>783</v>
      </c>
      <c r="B101" s="74" t="s">
        <v>831</v>
      </c>
      <c r="C101" s="74" t="s">
        <v>510</v>
      </c>
      <c r="D101" s="74" t="s">
        <v>1112</v>
      </c>
      <c r="E101" s="74" t="s">
        <v>782</v>
      </c>
      <c r="F101" s="73">
        <v>39760.400000000001</v>
      </c>
      <c r="G101" s="73">
        <v>39760.400000000001</v>
      </c>
      <c r="H101" s="73">
        <v>32863.620000000003</v>
      </c>
    </row>
    <row r="102" spans="1:8" ht="25.5" outlineLevel="4" x14ac:dyDescent="0.25">
      <c r="A102" s="75" t="s">
        <v>798</v>
      </c>
      <c r="B102" s="74" t="s">
        <v>831</v>
      </c>
      <c r="C102" s="74" t="s">
        <v>510</v>
      </c>
      <c r="D102" s="74" t="s">
        <v>1112</v>
      </c>
      <c r="E102" s="74" t="s">
        <v>797</v>
      </c>
      <c r="F102" s="73">
        <v>30568.43</v>
      </c>
      <c r="G102" s="73">
        <v>30568.43</v>
      </c>
      <c r="H102" s="73">
        <v>25240.87</v>
      </c>
    </row>
    <row r="103" spans="1:8" ht="38.25" outlineLevel="4" x14ac:dyDescent="0.25">
      <c r="A103" s="75" t="s">
        <v>796</v>
      </c>
      <c r="B103" s="74" t="s">
        <v>831</v>
      </c>
      <c r="C103" s="74" t="s">
        <v>510</v>
      </c>
      <c r="D103" s="74" t="s">
        <v>1112</v>
      </c>
      <c r="E103" s="74" t="s">
        <v>794</v>
      </c>
      <c r="F103" s="73">
        <v>9191.9699999999993</v>
      </c>
      <c r="G103" s="73">
        <v>9191.9699999999993</v>
      </c>
      <c r="H103" s="73">
        <v>7622.75</v>
      </c>
    </row>
    <row r="104" spans="1:8" ht="76.5" outlineLevel="2" x14ac:dyDescent="0.25">
      <c r="A104" s="75" t="s">
        <v>1111</v>
      </c>
      <c r="B104" s="74" t="s">
        <v>831</v>
      </c>
      <c r="C104" s="74" t="s">
        <v>510</v>
      </c>
      <c r="D104" s="74" t="s">
        <v>1110</v>
      </c>
      <c r="E104" s="74" t="s">
        <v>455</v>
      </c>
      <c r="F104" s="73">
        <v>4194231</v>
      </c>
      <c r="G104" s="73">
        <v>4194231</v>
      </c>
      <c r="H104" s="73">
        <v>3945155.96</v>
      </c>
    </row>
    <row r="105" spans="1:8" ht="51" outlineLevel="3" x14ac:dyDescent="0.25">
      <c r="A105" s="75" t="s">
        <v>783</v>
      </c>
      <c r="B105" s="74" t="s">
        <v>831</v>
      </c>
      <c r="C105" s="74" t="s">
        <v>510</v>
      </c>
      <c r="D105" s="74" t="s">
        <v>1110</v>
      </c>
      <c r="E105" s="74" t="s">
        <v>782</v>
      </c>
      <c r="F105" s="73">
        <f>3580352.47-553804.47</f>
        <v>3026548</v>
      </c>
      <c r="G105" s="73">
        <v>3580352.47</v>
      </c>
      <c r="H105" s="73">
        <v>3580352.47</v>
      </c>
    </row>
    <row r="106" spans="1:8" ht="25.5" outlineLevel="4" x14ac:dyDescent="0.25">
      <c r="A106" s="75" t="s">
        <v>798</v>
      </c>
      <c r="B106" s="74" t="s">
        <v>831</v>
      </c>
      <c r="C106" s="74" t="s">
        <v>510</v>
      </c>
      <c r="D106" s="74" t="s">
        <v>1110</v>
      </c>
      <c r="E106" s="74" t="s">
        <v>797</v>
      </c>
      <c r="F106" s="73">
        <f>2713682.42-342997.62-42380.42</f>
        <v>2328304.38</v>
      </c>
      <c r="G106" s="73">
        <v>2713682.42</v>
      </c>
      <c r="H106" s="73">
        <v>2713682.42</v>
      </c>
    </row>
    <row r="107" spans="1:8" ht="38.25" outlineLevel="4" x14ac:dyDescent="0.25">
      <c r="A107" s="75" t="s">
        <v>796</v>
      </c>
      <c r="B107" s="74" t="s">
        <v>831</v>
      </c>
      <c r="C107" s="74" t="s">
        <v>510</v>
      </c>
      <c r="D107" s="74" t="s">
        <v>1110</v>
      </c>
      <c r="E107" s="74" t="s">
        <v>794</v>
      </c>
      <c r="F107" s="73">
        <f>866670.05-108489.58-28851.08-31085.77</f>
        <v>698243.62000000011</v>
      </c>
      <c r="G107" s="73">
        <v>866670.05</v>
      </c>
      <c r="H107" s="73">
        <v>866670.05</v>
      </c>
    </row>
    <row r="108" spans="1:8" ht="25.5" outlineLevel="3" x14ac:dyDescent="0.25">
      <c r="A108" s="75" t="s">
        <v>474</v>
      </c>
      <c r="B108" s="74" t="s">
        <v>831</v>
      </c>
      <c r="C108" s="74" t="s">
        <v>510</v>
      </c>
      <c r="D108" s="74" t="s">
        <v>1110</v>
      </c>
      <c r="E108" s="74" t="s">
        <v>473</v>
      </c>
      <c r="F108" s="73">
        <f>F109+F110</f>
        <v>1167683</v>
      </c>
      <c r="G108" s="73">
        <v>613878.53</v>
      </c>
      <c r="H108" s="73">
        <v>364803.49</v>
      </c>
    </row>
    <row r="109" spans="1:8" outlineLevel="4" x14ac:dyDescent="0.25">
      <c r="A109" s="75" t="s">
        <v>472</v>
      </c>
      <c r="B109" s="74" t="s">
        <v>831</v>
      </c>
      <c r="C109" s="74" t="s">
        <v>510</v>
      </c>
      <c r="D109" s="74" t="s">
        <v>1110</v>
      </c>
      <c r="E109" s="74" t="s">
        <v>469</v>
      </c>
      <c r="F109" s="73">
        <f>547495.22+73466.19+28851.08+451487.2</f>
        <v>1101299.69</v>
      </c>
      <c r="G109" s="73">
        <v>547495.22</v>
      </c>
      <c r="H109" s="73">
        <v>300988.65000000002</v>
      </c>
    </row>
    <row r="110" spans="1:8" outlineLevel="4" x14ac:dyDescent="0.25">
      <c r="A110" s="75" t="s">
        <v>506</v>
      </c>
      <c r="B110" s="74" t="s">
        <v>831</v>
      </c>
      <c r="C110" s="74" t="s">
        <v>510</v>
      </c>
      <c r="D110" s="74" t="s">
        <v>1110</v>
      </c>
      <c r="E110" s="74" t="s">
        <v>505</v>
      </c>
      <c r="F110" s="73">
        <v>66383.31</v>
      </c>
      <c r="G110" s="73">
        <v>66383.31</v>
      </c>
      <c r="H110" s="73">
        <v>63814.84</v>
      </c>
    </row>
    <row r="111" spans="1:8" ht="89.25" outlineLevel="2" x14ac:dyDescent="0.25">
      <c r="A111" s="75" t="s">
        <v>1109</v>
      </c>
      <c r="B111" s="74" t="s">
        <v>831</v>
      </c>
      <c r="C111" s="74" t="s">
        <v>510</v>
      </c>
      <c r="D111" s="74" t="s">
        <v>1108</v>
      </c>
      <c r="E111" s="74" t="s">
        <v>455</v>
      </c>
      <c r="F111" s="73">
        <v>1972963</v>
      </c>
      <c r="G111" s="73">
        <v>1972963</v>
      </c>
      <c r="H111" s="73">
        <v>1655506.36</v>
      </c>
    </row>
    <row r="112" spans="1:8" ht="51" outlineLevel="3" x14ac:dyDescent="0.25">
      <c r="A112" s="75" t="s">
        <v>783</v>
      </c>
      <c r="B112" s="74" t="s">
        <v>831</v>
      </c>
      <c r="C112" s="74" t="s">
        <v>510</v>
      </c>
      <c r="D112" s="74" t="s">
        <v>1108</v>
      </c>
      <c r="E112" s="74" t="s">
        <v>782</v>
      </c>
      <c r="F112" s="73">
        <v>956606.7</v>
      </c>
      <c r="G112" s="73">
        <v>1205824.6599999999</v>
      </c>
      <c r="H112" s="73">
        <v>1205824.6599999999</v>
      </c>
    </row>
    <row r="113" spans="1:8" ht="25.5" outlineLevel="4" x14ac:dyDescent="0.25">
      <c r="A113" s="75" t="s">
        <v>798</v>
      </c>
      <c r="B113" s="74" t="s">
        <v>831</v>
      </c>
      <c r="C113" s="74" t="s">
        <v>510</v>
      </c>
      <c r="D113" s="74" t="s">
        <v>1108</v>
      </c>
      <c r="E113" s="74" t="s">
        <v>797</v>
      </c>
      <c r="F113" s="73">
        <f>923054.1-101809.18-86523.95</f>
        <v>734720.97</v>
      </c>
      <c r="G113" s="73">
        <v>923054.1</v>
      </c>
      <c r="H113" s="73">
        <v>923054.1</v>
      </c>
    </row>
    <row r="114" spans="1:8" ht="38.25" outlineLevel="4" x14ac:dyDescent="0.25">
      <c r="A114" s="75" t="s">
        <v>796</v>
      </c>
      <c r="B114" s="74" t="s">
        <v>831</v>
      </c>
      <c r="C114" s="74" t="s">
        <v>510</v>
      </c>
      <c r="D114" s="74" t="s">
        <v>1108</v>
      </c>
      <c r="E114" s="74" t="s">
        <v>794</v>
      </c>
      <c r="F114" s="73">
        <f>282770.56-24244.94-5893.52-30746.37</f>
        <v>221885.73</v>
      </c>
      <c r="G114" s="73">
        <v>282770.56</v>
      </c>
      <c r="H114" s="73">
        <v>282770.56</v>
      </c>
    </row>
    <row r="115" spans="1:8" ht="25.5" outlineLevel="3" x14ac:dyDescent="0.25">
      <c r="A115" s="75" t="s">
        <v>474</v>
      </c>
      <c r="B115" s="74" t="s">
        <v>831</v>
      </c>
      <c r="C115" s="74" t="s">
        <v>510</v>
      </c>
      <c r="D115" s="74" t="s">
        <v>1108</v>
      </c>
      <c r="E115" s="74" t="s">
        <v>473</v>
      </c>
      <c r="F115" s="73">
        <v>1016356.3</v>
      </c>
      <c r="G115" s="73">
        <v>767138.34</v>
      </c>
      <c r="H115" s="73">
        <v>449681.7</v>
      </c>
    </row>
    <row r="116" spans="1:8" outlineLevel="4" x14ac:dyDescent="0.25">
      <c r="A116" s="75" t="s">
        <v>472</v>
      </c>
      <c r="B116" s="74" t="s">
        <v>831</v>
      </c>
      <c r="C116" s="74" t="s">
        <v>510</v>
      </c>
      <c r="D116" s="74" t="s">
        <v>1108</v>
      </c>
      <c r="E116" s="74" t="s">
        <v>469</v>
      </c>
      <c r="F116" s="73">
        <f>744859.55+132555.55+5893.52+110768.89</f>
        <v>994077.51000000013</v>
      </c>
      <c r="G116" s="73">
        <v>744859.55</v>
      </c>
      <c r="H116" s="73">
        <v>428410.05</v>
      </c>
    </row>
    <row r="117" spans="1:8" outlineLevel="4" x14ac:dyDescent="0.25">
      <c r="A117" s="75" t="s">
        <v>506</v>
      </c>
      <c r="B117" s="74" t="s">
        <v>831</v>
      </c>
      <c r="C117" s="74" t="s">
        <v>510</v>
      </c>
      <c r="D117" s="74" t="s">
        <v>1108</v>
      </c>
      <c r="E117" s="74" t="s">
        <v>505</v>
      </c>
      <c r="F117" s="73">
        <v>22278.79</v>
      </c>
      <c r="G117" s="73">
        <v>22278.79</v>
      </c>
      <c r="H117" s="73">
        <v>21271.65</v>
      </c>
    </row>
    <row r="118" spans="1:8" ht="89.25" outlineLevel="2" x14ac:dyDescent="0.25">
      <c r="A118" s="75" t="s">
        <v>1107</v>
      </c>
      <c r="B118" s="74" t="s">
        <v>831</v>
      </c>
      <c r="C118" s="74" t="s">
        <v>510</v>
      </c>
      <c r="D118" s="74" t="s">
        <v>1106</v>
      </c>
      <c r="E118" s="74" t="s">
        <v>455</v>
      </c>
      <c r="F118" s="73">
        <v>6000</v>
      </c>
      <c r="G118" s="73">
        <v>6000</v>
      </c>
      <c r="H118" s="73">
        <v>0</v>
      </c>
    </row>
    <row r="119" spans="1:8" ht="25.5" outlineLevel="3" x14ac:dyDescent="0.25">
      <c r="A119" s="75" t="s">
        <v>474</v>
      </c>
      <c r="B119" s="74" t="s">
        <v>831</v>
      </c>
      <c r="C119" s="74" t="s">
        <v>510</v>
      </c>
      <c r="D119" s="74" t="s">
        <v>1106</v>
      </c>
      <c r="E119" s="74" t="s">
        <v>473</v>
      </c>
      <c r="F119" s="73">
        <v>6000</v>
      </c>
      <c r="G119" s="73">
        <v>6000</v>
      </c>
      <c r="H119" s="73">
        <v>0</v>
      </c>
    </row>
    <row r="120" spans="1:8" outlineLevel="4" x14ac:dyDescent="0.25">
      <c r="A120" s="75" t="s">
        <v>472</v>
      </c>
      <c r="B120" s="74" t="s">
        <v>831</v>
      </c>
      <c r="C120" s="74" t="s">
        <v>510</v>
      </c>
      <c r="D120" s="74" t="s">
        <v>1106</v>
      </c>
      <c r="E120" s="74" t="s">
        <v>469</v>
      </c>
      <c r="F120" s="73">
        <v>6000</v>
      </c>
      <c r="G120" s="73">
        <v>6000</v>
      </c>
      <c r="H120" s="73">
        <v>0</v>
      </c>
    </row>
    <row r="121" spans="1:8" ht="25.5" outlineLevel="2" x14ac:dyDescent="0.25">
      <c r="A121" s="75" t="s">
        <v>1105</v>
      </c>
      <c r="B121" s="74" t="s">
        <v>831</v>
      </c>
      <c r="C121" s="74" t="s">
        <v>510</v>
      </c>
      <c r="D121" s="74" t="s">
        <v>1104</v>
      </c>
      <c r="E121" s="74" t="s">
        <v>455</v>
      </c>
      <c r="F121" s="73">
        <v>924385</v>
      </c>
      <c r="G121" s="73">
        <v>924385</v>
      </c>
      <c r="H121" s="73">
        <v>924347.43</v>
      </c>
    </row>
    <row r="122" spans="1:8" ht="51" outlineLevel="3" x14ac:dyDescent="0.25">
      <c r="A122" s="75" t="s">
        <v>783</v>
      </c>
      <c r="B122" s="74" t="s">
        <v>831</v>
      </c>
      <c r="C122" s="74" t="s">
        <v>510</v>
      </c>
      <c r="D122" s="74" t="s">
        <v>1104</v>
      </c>
      <c r="E122" s="74" t="s">
        <v>782</v>
      </c>
      <c r="F122" s="73">
        <v>890608.69</v>
      </c>
      <c r="G122" s="73">
        <v>892465.65</v>
      </c>
      <c r="H122" s="73">
        <v>892465.65</v>
      </c>
    </row>
    <row r="123" spans="1:8" ht="25.5" outlineLevel="4" x14ac:dyDescent="0.25">
      <c r="A123" s="75" t="s">
        <v>798</v>
      </c>
      <c r="B123" s="74" t="s">
        <v>831</v>
      </c>
      <c r="C123" s="74" t="s">
        <v>510</v>
      </c>
      <c r="D123" s="74" t="s">
        <v>1104</v>
      </c>
      <c r="E123" s="74" t="s">
        <v>797</v>
      </c>
      <c r="F123" s="73">
        <f>685888.21-1856.96</f>
        <v>684031.25</v>
      </c>
      <c r="G123" s="73">
        <v>685888.21</v>
      </c>
      <c r="H123" s="73">
        <v>685888.21</v>
      </c>
    </row>
    <row r="124" spans="1:8" ht="38.25" outlineLevel="4" x14ac:dyDescent="0.25">
      <c r="A124" s="75" t="s">
        <v>796</v>
      </c>
      <c r="B124" s="74" t="s">
        <v>831</v>
      </c>
      <c r="C124" s="74" t="s">
        <v>510</v>
      </c>
      <c r="D124" s="74" t="s">
        <v>1104</v>
      </c>
      <c r="E124" s="74" t="s">
        <v>794</v>
      </c>
      <c r="F124" s="73">
        <v>206577.44</v>
      </c>
      <c r="G124" s="73">
        <v>206577.44</v>
      </c>
      <c r="H124" s="73">
        <v>206577.44</v>
      </c>
    </row>
    <row r="125" spans="1:8" ht="25.5" outlineLevel="3" x14ac:dyDescent="0.25">
      <c r="A125" s="75" t="s">
        <v>474</v>
      </c>
      <c r="B125" s="74" t="s">
        <v>831</v>
      </c>
      <c r="C125" s="74" t="s">
        <v>510</v>
      </c>
      <c r="D125" s="74" t="s">
        <v>1104</v>
      </c>
      <c r="E125" s="74" t="s">
        <v>473</v>
      </c>
      <c r="F125" s="73">
        <v>33776.31</v>
      </c>
      <c r="G125" s="73">
        <v>31919.35</v>
      </c>
      <c r="H125" s="73">
        <v>31881.78</v>
      </c>
    </row>
    <row r="126" spans="1:8" outlineLevel="4" x14ac:dyDescent="0.25">
      <c r="A126" s="75" t="s">
        <v>472</v>
      </c>
      <c r="B126" s="74" t="s">
        <v>831</v>
      </c>
      <c r="C126" s="74" t="s">
        <v>510</v>
      </c>
      <c r="D126" s="74" t="s">
        <v>1104</v>
      </c>
      <c r="E126" s="74" t="s">
        <v>469</v>
      </c>
      <c r="F126" s="73">
        <f>17426.4+1713.91</f>
        <v>19140.310000000001</v>
      </c>
      <c r="G126" s="73">
        <v>17426.400000000001</v>
      </c>
      <c r="H126" s="73">
        <v>17388.830000000002</v>
      </c>
    </row>
    <row r="127" spans="1:8" outlineLevel="4" x14ac:dyDescent="0.25">
      <c r="A127" s="75" t="s">
        <v>506</v>
      </c>
      <c r="B127" s="74" t="s">
        <v>831</v>
      </c>
      <c r="C127" s="74" t="s">
        <v>510</v>
      </c>
      <c r="D127" s="74" t="s">
        <v>1104</v>
      </c>
      <c r="E127" s="74" t="s">
        <v>505</v>
      </c>
      <c r="F127" s="73">
        <f>14492.95+143.05</f>
        <v>14636</v>
      </c>
      <c r="G127" s="73">
        <v>14492.95</v>
      </c>
      <c r="H127" s="73">
        <v>14492.95</v>
      </c>
    </row>
    <row r="128" spans="1:8" ht="38.25" outlineLevel="2" x14ac:dyDescent="0.25">
      <c r="A128" s="75" t="s">
        <v>1103</v>
      </c>
      <c r="B128" s="74" t="s">
        <v>831</v>
      </c>
      <c r="C128" s="74" t="s">
        <v>510</v>
      </c>
      <c r="D128" s="74" t="s">
        <v>1102</v>
      </c>
      <c r="E128" s="74" t="s">
        <v>455</v>
      </c>
      <c r="F128" s="73">
        <v>1398077</v>
      </c>
      <c r="G128" s="73">
        <v>1398077</v>
      </c>
      <c r="H128" s="73">
        <v>1397772.93</v>
      </c>
    </row>
    <row r="129" spans="1:8" ht="51" outlineLevel="3" x14ac:dyDescent="0.25">
      <c r="A129" s="75" t="s">
        <v>783</v>
      </c>
      <c r="B129" s="74" t="s">
        <v>831</v>
      </c>
      <c r="C129" s="74" t="s">
        <v>510</v>
      </c>
      <c r="D129" s="74" t="s">
        <v>1102</v>
      </c>
      <c r="E129" s="74" t="s">
        <v>782</v>
      </c>
      <c r="F129" s="73">
        <v>989198.14</v>
      </c>
      <c r="G129" s="73">
        <v>1159198.1399999999</v>
      </c>
      <c r="H129" s="73">
        <v>1159198.1399999999</v>
      </c>
    </row>
    <row r="130" spans="1:8" ht="25.5" outlineLevel="4" x14ac:dyDescent="0.25">
      <c r="A130" s="75" t="s">
        <v>798</v>
      </c>
      <c r="B130" s="74" t="s">
        <v>831</v>
      </c>
      <c r="C130" s="74" t="s">
        <v>510</v>
      </c>
      <c r="D130" s="74" t="s">
        <v>1102</v>
      </c>
      <c r="E130" s="74" t="s">
        <v>797</v>
      </c>
      <c r="F130" s="73">
        <f>864463.07-117136.74</f>
        <v>747326.33</v>
      </c>
      <c r="G130" s="73">
        <v>864463.07</v>
      </c>
      <c r="H130" s="73">
        <v>864463.07</v>
      </c>
    </row>
    <row r="131" spans="1:8" ht="38.25" outlineLevel="4" x14ac:dyDescent="0.25">
      <c r="A131" s="75" t="s">
        <v>791</v>
      </c>
      <c r="B131" s="74" t="s">
        <v>831</v>
      </c>
      <c r="C131" s="74" t="s">
        <v>510</v>
      </c>
      <c r="D131" s="74" t="s">
        <v>1102</v>
      </c>
      <c r="E131" s="74" t="s">
        <v>787</v>
      </c>
      <c r="F131" s="73">
        <v>16179.26</v>
      </c>
      <c r="G131" s="73">
        <v>16179.26</v>
      </c>
      <c r="H131" s="73">
        <v>16179.26</v>
      </c>
    </row>
    <row r="132" spans="1:8" ht="38.25" outlineLevel="4" x14ac:dyDescent="0.25">
      <c r="A132" s="75" t="s">
        <v>796</v>
      </c>
      <c r="B132" s="74" t="s">
        <v>831</v>
      </c>
      <c r="C132" s="74" t="s">
        <v>510</v>
      </c>
      <c r="D132" s="74" t="s">
        <v>1102</v>
      </c>
      <c r="E132" s="74" t="s">
        <v>794</v>
      </c>
      <c r="F132" s="73">
        <f>278555.81-52863.26</f>
        <v>225692.55</v>
      </c>
      <c r="G132" s="73">
        <v>278555.81</v>
      </c>
      <c r="H132" s="73">
        <v>278555.81</v>
      </c>
    </row>
    <row r="133" spans="1:8" ht="25.5" outlineLevel="3" x14ac:dyDescent="0.25">
      <c r="A133" s="75" t="s">
        <v>474</v>
      </c>
      <c r="B133" s="74" t="s">
        <v>831</v>
      </c>
      <c r="C133" s="74" t="s">
        <v>510</v>
      </c>
      <c r="D133" s="74" t="s">
        <v>1102</v>
      </c>
      <c r="E133" s="74" t="s">
        <v>473</v>
      </c>
      <c r="F133" s="73">
        <v>408878.86</v>
      </c>
      <c r="G133" s="73">
        <v>238878.86</v>
      </c>
      <c r="H133" s="73">
        <v>238574.79</v>
      </c>
    </row>
    <row r="134" spans="1:8" outlineLevel="4" x14ac:dyDescent="0.25">
      <c r="A134" s="75" t="s">
        <v>472</v>
      </c>
      <c r="B134" s="74" t="s">
        <v>831</v>
      </c>
      <c r="C134" s="74" t="s">
        <v>510</v>
      </c>
      <c r="D134" s="74" t="s">
        <v>1102</v>
      </c>
      <c r="E134" s="74" t="s">
        <v>469</v>
      </c>
      <c r="F134" s="73">
        <f>224180.06+170000</f>
        <v>394180.06</v>
      </c>
      <c r="G134" s="73">
        <v>224180.06</v>
      </c>
      <c r="H134" s="73">
        <v>224081.78</v>
      </c>
    </row>
    <row r="135" spans="1:8" outlineLevel="4" x14ac:dyDescent="0.25">
      <c r="A135" s="75" t="s">
        <v>506</v>
      </c>
      <c r="B135" s="74" t="s">
        <v>831</v>
      </c>
      <c r="C135" s="74" t="s">
        <v>510</v>
      </c>
      <c r="D135" s="74" t="s">
        <v>1102</v>
      </c>
      <c r="E135" s="74" t="s">
        <v>505</v>
      </c>
      <c r="F135" s="73">
        <v>14698.8</v>
      </c>
      <c r="G135" s="73">
        <v>14698.8</v>
      </c>
      <c r="H135" s="73">
        <v>14493.01</v>
      </c>
    </row>
    <row r="136" spans="1:8" ht="51" outlineLevel="2" x14ac:dyDescent="0.25">
      <c r="A136" s="75" t="s">
        <v>1101</v>
      </c>
      <c r="B136" s="74" t="s">
        <v>831</v>
      </c>
      <c r="C136" s="74" t="s">
        <v>510</v>
      </c>
      <c r="D136" s="74" t="s">
        <v>1100</v>
      </c>
      <c r="E136" s="74" t="s">
        <v>455</v>
      </c>
      <c r="F136" s="73">
        <v>139807.70000000001</v>
      </c>
      <c r="G136" s="73">
        <v>139807.70000000001</v>
      </c>
      <c r="H136" s="73">
        <v>0</v>
      </c>
    </row>
    <row r="137" spans="1:8" ht="51" outlineLevel="3" x14ac:dyDescent="0.25">
      <c r="A137" s="75" t="s">
        <v>783</v>
      </c>
      <c r="B137" s="74" t="s">
        <v>831</v>
      </c>
      <c r="C137" s="74" t="s">
        <v>510</v>
      </c>
      <c r="D137" s="74" t="s">
        <v>1100</v>
      </c>
      <c r="E137" s="74" t="s">
        <v>782</v>
      </c>
      <c r="F137" s="73">
        <v>139807.70000000001</v>
      </c>
      <c r="G137" s="73">
        <v>139807.70000000001</v>
      </c>
      <c r="H137" s="73">
        <v>0</v>
      </c>
    </row>
    <row r="138" spans="1:8" ht="25.5" outlineLevel="4" x14ac:dyDescent="0.25">
      <c r="A138" s="75" t="s">
        <v>798</v>
      </c>
      <c r="B138" s="74" t="s">
        <v>831</v>
      </c>
      <c r="C138" s="74" t="s">
        <v>510</v>
      </c>
      <c r="D138" s="74" t="s">
        <v>1100</v>
      </c>
      <c r="E138" s="74" t="s">
        <v>797</v>
      </c>
      <c r="F138" s="73">
        <v>107379.2</v>
      </c>
      <c r="G138" s="73">
        <v>107379.2</v>
      </c>
      <c r="H138" s="73">
        <v>0</v>
      </c>
    </row>
    <row r="139" spans="1:8" ht="38.25" outlineLevel="4" x14ac:dyDescent="0.25">
      <c r="A139" s="75" t="s">
        <v>796</v>
      </c>
      <c r="B139" s="74" t="s">
        <v>831</v>
      </c>
      <c r="C139" s="74" t="s">
        <v>510</v>
      </c>
      <c r="D139" s="74" t="s">
        <v>1100</v>
      </c>
      <c r="E139" s="74" t="s">
        <v>794</v>
      </c>
      <c r="F139" s="73">
        <v>32428.5</v>
      </c>
      <c r="G139" s="73">
        <v>32428.5</v>
      </c>
      <c r="H139" s="73">
        <v>0</v>
      </c>
    </row>
    <row r="140" spans="1:8" ht="25.5" outlineLevel="2" x14ac:dyDescent="0.25">
      <c r="A140" s="75" t="s">
        <v>1099</v>
      </c>
      <c r="B140" s="74" t="s">
        <v>831</v>
      </c>
      <c r="C140" s="74" t="s">
        <v>510</v>
      </c>
      <c r="D140" s="74" t="s">
        <v>1098</v>
      </c>
      <c r="E140" s="74" t="s">
        <v>455</v>
      </c>
      <c r="F140" s="73">
        <v>498979.32</v>
      </c>
      <c r="G140" s="73">
        <v>498979.32</v>
      </c>
      <c r="H140" s="73">
        <v>313968.02</v>
      </c>
    </row>
    <row r="141" spans="1:8" ht="25.5" outlineLevel="3" x14ac:dyDescent="0.25">
      <c r="A141" s="75" t="s">
        <v>474</v>
      </c>
      <c r="B141" s="74" t="s">
        <v>831</v>
      </c>
      <c r="C141" s="74" t="s">
        <v>510</v>
      </c>
      <c r="D141" s="74" t="s">
        <v>1098</v>
      </c>
      <c r="E141" s="74" t="s">
        <v>473</v>
      </c>
      <c r="F141" s="73">
        <v>256400</v>
      </c>
      <c r="G141" s="73">
        <v>256400</v>
      </c>
      <c r="H141" s="73">
        <v>71400</v>
      </c>
    </row>
    <row r="142" spans="1:8" outlineLevel="4" x14ac:dyDescent="0.25">
      <c r="A142" s="75" t="s">
        <v>472</v>
      </c>
      <c r="B142" s="74" t="s">
        <v>831</v>
      </c>
      <c r="C142" s="74" t="s">
        <v>510</v>
      </c>
      <c r="D142" s="74" t="s">
        <v>1098</v>
      </c>
      <c r="E142" s="74" t="s">
        <v>469</v>
      </c>
      <c r="F142" s="73">
        <v>256400</v>
      </c>
      <c r="G142" s="73">
        <v>256400</v>
      </c>
      <c r="H142" s="73">
        <v>71400</v>
      </c>
    </row>
    <row r="143" spans="1:8" outlineLevel="3" x14ac:dyDescent="0.25">
      <c r="A143" s="75" t="s">
        <v>482</v>
      </c>
      <c r="B143" s="74" t="s">
        <v>831</v>
      </c>
      <c r="C143" s="74" t="s">
        <v>510</v>
      </c>
      <c r="D143" s="74" t="s">
        <v>1098</v>
      </c>
      <c r="E143" s="74" t="s">
        <v>481</v>
      </c>
      <c r="F143" s="73">
        <v>242579.32</v>
      </c>
      <c r="G143" s="73">
        <v>242579.32</v>
      </c>
      <c r="H143" s="73">
        <v>242568.02</v>
      </c>
    </row>
    <row r="144" spans="1:8" ht="25.5" outlineLevel="4" x14ac:dyDescent="0.25">
      <c r="A144" s="75" t="s">
        <v>504</v>
      </c>
      <c r="B144" s="74" t="s">
        <v>831</v>
      </c>
      <c r="C144" s="74" t="s">
        <v>510</v>
      </c>
      <c r="D144" s="74" t="s">
        <v>1098</v>
      </c>
      <c r="E144" s="74" t="s">
        <v>502</v>
      </c>
      <c r="F144" s="73">
        <v>67299.41</v>
      </c>
      <c r="G144" s="73">
        <v>67299.41</v>
      </c>
      <c r="H144" s="73">
        <v>67299.41</v>
      </c>
    </row>
    <row r="145" spans="1:8" outlineLevel="4" x14ac:dyDescent="0.25">
      <c r="A145" s="75" t="s">
        <v>518</v>
      </c>
      <c r="B145" s="74" t="s">
        <v>831</v>
      </c>
      <c r="C145" s="74" t="s">
        <v>510</v>
      </c>
      <c r="D145" s="74" t="s">
        <v>1098</v>
      </c>
      <c r="E145" s="74" t="s">
        <v>516</v>
      </c>
      <c r="F145" s="73">
        <v>4000</v>
      </c>
      <c r="G145" s="73">
        <v>4000</v>
      </c>
      <c r="H145" s="73">
        <v>4000</v>
      </c>
    </row>
    <row r="146" spans="1:8" outlineLevel="4" x14ac:dyDescent="0.25">
      <c r="A146" s="75" t="s">
        <v>775</v>
      </c>
      <c r="B146" s="74" t="s">
        <v>831</v>
      </c>
      <c r="C146" s="74" t="s">
        <v>510</v>
      </c>
      <c r="D146" s="74" t="s">
        <v>1098</v>
      </c>
      <c r="E146" s="74" t="s">
        <v>773</v>
      </c>
      <c r="F146" s="73">
        <v>171279.91</v>
      </c>
      <c r="G146" s="73">
        <v>171279.91</v>
      </c>
      <c r="H146" s="73">
        <v>171268.61</v>
      </c>
    </row>
    <row r="147" spans="1:8" ht="51" outlineLevel="2" x14ac:dyDescent="0.25">
      <c r="A147" s="75" t="s">
        <v>570</v>
      </c>
      <c r="B147" s="74" t="s">
        <v>831</v>
      </c>
      <c r="C147" s="74" t="s">
        <v>510</v>
      </c>
      <c r="D147" s="74" t="s">
        <v>1097</v>
      </c>
      <c r="E147" s="74" t="s">
        <v>455</v>
      </c>
      <c r="F147" s="73">
        <v>1334000</v>
      </c>
      <c r="G147" s="73">
        <v>1334000</v>
      </c>
      <c r="H147" s="73">
        <v>1254879.9099999999</v>
      </c>
    </row>
    <row r="148" spans="1:8" ht="51" outlineLevel="3" x14ac:dyDescent="0.25">
      <c r="A148" s="75" t="s">
        <v>783</v>
      </c>
      <c r="B148" s="74" t="s">
        <v>831</v>
      </c>
      <c r="C148" s="74" t="s">
        <v>510</v>
      </c>
      <c r="D148" s="74" t="s">
        <v>1097</v>
      </c>
      <c r="E148" s="74" t="s">
        <v>782</v>
      </c>
      <c r="F148" s="73">
        <v>1334000</v>
      </c>
      <c r="G148" s="73">
        <v>1334000</v>
      </c>
      <c r="H148" s="73">
        <v>1254879.9099999999</v>
      </c>
    </row>
    <row r="149" spans="1:8" ht="25.5" outlineLevel="4" x14ac:dyDescent="0.25">
      <c r="A149" s="75" t="s">
        <v>779</v>
      </c>
      <c r="B149" s="74" t="s">
        <v>831</v>
      </c>
      <c r="C149" s="74" t="s">
        <v>510</v>
      </c>
      <c r="D149" s="74" t="s">
        <v>1097</v>
      </c>
      <c r="E149" s="74" t="s">
        <v>778</v>
      </c>
      <c r="F149" s="73">
        <v>1260000</v>
      </c>
      <c r="G149" s="73">
        <v>1260000</v>
      </c>
      <c r="H149" s="73">
        <v>1197945.17</v>
      </c>
    </row>
    <row r="150" spans="1:8" ht="38.25" outlineLevel="4" x14ac:dyDescent="0.25">
      <c r="A150" s="75" t="s">
        <v>777</v>
      </c>
      <c r="B150" s="74" t="s">
        <v>831</v>
      </c>
      <c r="C150" s="74" t="s">
        <v>510</v>
      </c>
      <c r="D150" s="74" t="s">
        <v>1097</v>
      </c>
      <c r="E150" s="74" t="s">
        <v>776</v>
      </c>
      <c r="F150" s="73">
        <v>74000</v>
      </c>
      <c r="G150" s="73">
        <v>74000</v>
      </c>
      <c r="H150" s="73">
        <v>56934.74</v>
      </c>
    </row>
    <row r="151" spans="1:8" outlineLevel="2" x14ac:dyDescent="0.25">
      <c r="A151" s="75" t="s">
        <v>1096</v>
      </c>
      <c r="B151" s="74" t="s">
        <v>831</v>
      </c>
      <c r="C151" s="74" t="s">
        <v>510</v>
      </c>
      <c r="D151" s="74" t="s">
        <v>1095</v>
      </c>
      <c r="E151" s="74" t="s">
        <v>455</v>
      </c>
      <c r="F151" s="73">
        <v>89911446.780000001</v>
      </c>
      <c r="G151" s="73">
        <v>89911446.780000001</v>
      </c>
      <c r="H151" s="73">
        <v>89785426.469999999</v>
      </c>
    </row>
    <row r="152" spans="1:8" ht="51" outlineLevel="3" x14ac:dyDescent="0.25">
      <c r="A152" s="75" t="s">
        <v>783</v>
      </c>
      <c r="B152" s="74" t="s">
        <v>831</v>
      </c>
      <c r="C152" s="74" t="s">
        <v>510</v>
      </c>
      <c r="D152" s="74" t="s">
        <v>1095</v>
      </c>
      <c r="E152" s="74" t="s">
        <v>782</v>
      </c>
      <c r="F152" s="73">
        <v>83854629.170000002</v>
      </c>
      <c r="G152" s="73">
        <v>83854629.170000002</v>
      </c>
      <c r="H152" s="73">
        <v>83853784.170000002</v>
      </c>
    </row>
    <row r="153" spans="1:8" outlineLevel="4" x14ac:dyDescent="0.25">
      <c r="A153" s="75" t="s">
        <v>781</v>
      </c>
      <c r="B153" s="74" t="s">
        <v>831</v>
      </c>
      <c r="C153" s="74" t="s">
        <v>510</v>
      </c>
      <c r="D153" s="74" t="s">
        <v>1095</v>
      </c>
      <c r="E153" s="74" t="s">
        <v>780</v>
      </c>
      <c r="F153" s="73">
        <v>63279437.100000001</v>
      </c>
      <c r="G153" s="73">
        <v>63279437.100000001</v>
      </c>
      <c r="H153" s="73">
        <v>63279437.100000001</v>
      </c>
    </row>
    <row r="154" spans="1:8" ht="25.5" outlineLevel="4" x14ac:dyDescent="0.25">
      <c r="A154" s="75" t="s">
        <v>779</v>
      </c>
      <c r="B154" s="74" t="s">
        <v>831</v>
      </c>
      <c r="C154" s="74" t="s">
        <v>510</v>
      </c>
      <c r="D154" s="74" t="s">
        <v>1095</v>
      </c>
      <c r="E154" s="74" t="s">
        <v>778</v>
      </c>
      <c r="F154" s="73">
        <v>18345</v>
      </c>
      <c r="G154" s="73">
        <v>18345</v>
      </c>
      <c r="H154" s="73">
        <v>17500</v>
      </c>
    </row>
    <row r="155" spans="1:8" ht="38.25" outlineLevel="4" x14ac:dyDescent="0.25">
      <c r="A155" s="75" t="s">
        <v>777</v>
      </c>
      <c r="B155" s="74" t="s">
        <v>831</v>
      </c>
      <c r="C155" s="74" t="s">
        <v>510</v>
      </c>
      <c r="D155" s="74" t="s">
        <v>1095</v>
      </c>
      <c r="E155" s="74" t="s">
        <v>776</v>
      </c>
      <c r="F155" s="73">
        <v>20556847.07</v>
      </c>
      <c r="G155" s="73">
        <v>20556847.07</v>
      </c>
      <c r="H155" s="73">
        <v>20556847.07</v>
      </c>
    </row>
    <row r="156" spans="1:8" ht="25.5" outlineLevel="3" x14ac:dyDescent="0.25">
      <c r="A156" s="75" t="s">
        <v>474</v>
      </c>
      <c r="B156" s="74" t="s">
        <v>831</v>
      </c>
      <c r="C156" s="74" t="s">
        <v>510</v>
      </c>
      <c r="D156" s="74" t="s">
        <v>1095</v>
      </c>
      <c r="E156" s="74" t="s">
        <v>473</v>
      </c>
      <c r="F156" s="73">
        <v>6025148.6100000003</v>
      </c>
      <c r="G156" s="73">
        <v>6025148.6100000003</v>
      </c>
      <c r="H156" s="73">
        <v>5899973.2999999998</v>
      </c>
    </row>
    <row r="157" spans="1:8" outlineLevel="4" x14ac:dyDescent="0.25">
      <c r="A157" s="75" t="s">
        <v>472</v>
      </c>
      <c r="B157" s="74" t="s">
        <v>831</v>
      </c>
      <c r="C157" s="74" t="s">
        <v>510</v>
      </c>
      <c r="D157" s="74" t="s">
        <v>1095</v>
      </c>
      <c r="E157" s="74" t="s">
        <v>469</v>
      </c>
      <c r="F157" s="73">
        <v>5707102.3099999996</v>
      </c>
      <c r="G157" s="73">
        <v>5707102.3099999996</v>
      </c>
      <c r="H157" s="73">
        <v>5607961.1500000004</v>
      </c>
    </row>
    <row r="158" spans="1:8" outlineLevel="4" x14ac:dyDescent="0.25">
      <c r="A158" s="75" t="s">
        <v>506</v>
      </c>
      <c r="B158" s="74" t="s">
        <v>831</v>
      </c>
      <c r="C158" s="74" t="s">
        <v>510</v>
      </c>
      <c r="D158" s="74" t="s">
        <v>1095</v>
      </c>
      <c r="E158" s="74" t="s">
        <v>505</v>
      </c>
      <c r="F158" s="73">
        <v>318046.3</v>
      </c>
      <c r="G158" s="73">
        <v>318046.3</v>
      </c>
      <c r="H158" s="73">
        <v>292012.15000000002</v>
      </c>
    </row>
    <row r="159" spans="1:8" outlineLevel="3" x14ac:dyDescent="0.25">
      <c r="A159" s="75" t="s">
        <v>482</v>
      </c>
      <c r="B159" s="74" t="s">
        <v>831</v>
      </c>
      <c r="C159" s="74" t="s">
        <v>510</v>
      </c>
      <c r="D159" s="74" t="s">
        <v>1095</v>
      </c>
      <c r="E159" s="74" t="s">
        <v>481</v>
      </c>
      <c r="F159" s="73">
        <v>31669</v>
      </c>
      <c r="G159" s="73">
        <v>31669</v>
      </c>
      <c r="H159" s="73">
        <v>31669</v>
      </c>
    </row>
    <row r="160" spans="1:8" ht="25.5" outlineLevel="4" x14ac:dyDescent="0.25">
      <c r="A160" s="75" t="s">
        <v>913</v>
      </c>
      <c r="B160" s="74" t="s">
        <v>831</v>
      </c>
      <c r="C160" s="74" t="s">
        <v>510</v>
      </c>
      <c r="D160" s="74" t="s">
        <v>1095</v>
      </c>
      <c r="E160" s="74" t="s">
        <v>912</v>
      </c>
      <c r="F160" s="73">
        <v>31669</v>
      </c>
      <c r="G160" s="73">
        <v>31669</v>
      </c>
      <c r="H160" s="73">
        <v>31669</v>
      </c>
    </row>
    <row r="161" spans="1:8" ht="51" outlineLevel="2" x14ac:dyDescent="0.25">
      <c r="A161" s="75" t="s">
        <v>570</v>
      </c>
      <c r="B161" s="74" t="s">
        <v>831</v>
      </c>
      <c r="C161" s="74" t="s">
        <v>510</v>
      </c>
      <c r="D161" s="74" t="s">
        <v>1094</v>
      </c>
      <c r="E161" s="74" t="s">
        <v>455</v>
      </c>
      <c r="F161" s="73">
        <v>30170.04</v>
      </c>
      <c r="G161" s="73">
        <v>30170.04</v>
      </c>
      <c r="H161" s="73">
        <v>30170.04</v>
      </c>
    </row>
    <row r="162" spans="1:8" ht="51" outlineLevel="3" x14ac:dyDescent="0.25">
      <c r="A162" s="75" t="s">
        <v>783</v>
      </c>
      <c r="B162" s="74" t="s">
        <v>831</v>
      </c>
      <c r="C162" s="74" t="s">
        <v>510</v>
      </c>
      <c r="D162" s="74" t="s">
        <v>1094</v>
      </c>
      <c r="E162" s="74" t="s">
        <v>782</v>
      </c>
      <c r="F162" s="73">
        <v>30170.04</v>
      </c>
      <c r="G162" s="73">
        <v>30170.04</v>
      </c>
      <c r="H162" s="73">
        <v>30170.04</v>
      </c>
    </row>
    <row r="163" spans="1:8" ht="25.5" outlineLevel="4" x14ac:dyDescent="0.25">
      <c r="A163" s="75" t="s">
        <v>779</v>
      </c>
      <c r="B163" s="74" t="s">
        <v>831</v>
      </c>
      <c r="C163" s="74" t="s">
        <v>510</v>
      </c>
      <c r="D163" s="74" t="s">
        <v>1094</v>
      </c>
      <c r="E163" s="74" t="s">
        <v>778</v>
      </c>
      <c r="F163" s="73">
        <v>30170.04</v>
      </c>
      <c r="G163" s="73">
        <v>30170.04</v>
      </c>
      <c r="H163" s="73">
        <v>30170.04</v>
      </c>
    </row>
    <row r="164" spans="1:8" outlineLevel="2" x14ac:dyDescent="0.25">
      <c r="A164" s="75" t="s">
        <v>1093</v>
      </c>
      <c r="B164" s="74" t="s">
        <v>831</v>
      </c>
      <c r="C164" s="74" t="s">
        <v>510</v>
      </c>
      <c r="D164" s="74" t="s">
        <v>1092</v>
      </c>
      <c r="E164" s="74" t="s">
        <v>455</v>
      </c>
      <c r="F164" s="73">
        <v>8947602.0899999999</v>
      </c>
      <c r="G164" s="73">
        <v>8947602.0899999999</v>
      </c>
      <c r="H164" s="73">
        <v>8947602.0899999999</v>
      </c>
    </row>
    <row r="165" spans="1:8" ht="51" outlineLevel="3" x14ac:dyDescent="0.25">
      <c r="A165" s="75" t="s">
        <v>783</v>
      </c>
      <c r="B165" s="74" t="s">
        <v>831</v>
      </c>
      <c r="C165" s="74" t="s">
        <v>510</v>
      </c>
      <c r="D165" s="74" t="s">
        <v>1092</v>
      </c>
      <c r="E165" s="74" t="s">
        <v>782</v>
      </c>
      <c r="F165" s="73">
        <v>7845154.46</v>
      </c>
      <c r="G165" s="73">
        <v>7845154.46</v>
      </c>
      <c r="H165" s="73">
        <v>7845154.46</v>
      </c>
    </row>
    <row r="166" spans="1:8" outlineLevel="4" x14ac:dyDescent="0.25">
      <c r="A166" s="75" t="s">
        <v>781</v>
      </c>
      <c r="B166" s="74" t="s">
        <v>831</v>
      </c>
      <c r="C166" s="74" t="s">
        <v>510</v>
      </c>
      <c r="D166" s="74" t="s">
        <v>1092</v>
      </c>
      <c r="E166" s="74" t="s">
        <v>780</v>
      </c>
      <c r="F166" s="73">
        <v>6120007.29</v>
      </c>
      <c r="G166" s="73">
        <v>6120007.29</v>
      </c>
      <c r="H166" s="73">
        <v>6120007.29</v>
      </c>
    </row>
    <row r="167" spans="1:8" ht="38.25" outlineLevel="4" x14ac:dyDescent="0.25">
      <c r="A167" s="75" t="s">
        <v>777</v>
      </c>
      <c r="B167" s="74" t="s">
        <v>831</v>
      </c>
      <c r="C167" s="74" t="s">
        <v>510</v>
      </c>
      <c r="D167" s="74" t="s">
        <v>1092</v>
      </c>
      <c r="E167" s="74" t="s">
        <v>776</v>
      </c>
      <c r="F167" s="73">
        <v>1725147.17</v>
      </c>
      <c r="G167" s="73">
        <v>1725147.17</v>
      </c>
      <c r="H167" s="73">
        <v>1725147.17</v>
      </c>
    </row>
    <row r="168" spans="1:8" ht="25.5" outlineLevel="3" x14ac:dyDescent="0.25">
      <c r="A168" s="75" t="s">
        <v>474</v>
      </c>
      <c r="B168" s="74" t="s">
        <v>831</v>
      </c>
      <c r="C168" s="74" t="s">
        <v>510</v>
      </c>
      <c r="D168" s="74" t="s">
        <v>1092</v>
      </c>
      <c r="E168" s="74" t="s">
        <v>473</v>
      </c>
      <c r="F168" s="73">
        <v>1098665.02</v>
      </c>
      <c r="G168" s="73">
        <v>1098665.02</v>
      </c>
      <c r="H168" s="73">
        <v>1098665.02</v>
      </c>
    </row>
    <row r="169" spans="1:8" outlineLevel="4" x14ac:dyDescent="0.25">
      <c r="A169" s="75" t="s">
        <v>472</v>
      </c>
      <c r="B169" s="74" t="s">
        <v>831</v>
      </c>
      <c r="C169" s="74" t="s">
        <v>510</v>
      </c>
      <c r="D169" s="74" t="s">
        <v>1092</v>
      </c>
      <c r="E169" s="74" t="s">
        <v>469</v>
      </c>
      <c r="F169" s="73">
        <v>895708.62</v>
      </c>
      <c r="G169" s="73">
        <v>895708.62</v>
      </c>
      <c r="H169" s="73">
        <v>895708.62</v>
      </c>
    </row>
    <row r="170" spans="1:8" outlineLevel="4" x14ac:dyDescent="0.25">
      <c r="A170" s="75" t="s">
        <v>506</v>
      </c>
      <c r="B170" s="74" t="s">
        <v>831</v>
      </c>
      <c r="C170" s="74" t="s">
        <v>510</v>
      </c>
      <c r="D170" s="74" t="s">
        <v>1092</v>
      </c>
      <c r="E170" s="74" t="s">
        <v>505</v>
      </c>
      <c r="F170" s="73">
        <v>202956.4</v>
      </c>
      <c r="G170" s="73">
        <v>202956.4</v>
      </c>
      <c r="H170" s="73">
        <v>202956.4</v>
      </c>
    </row>
    <row r="171" spans="1:8" outlineLevel="3" x14ac:dyDescent="0.25">
      <c r="A171" s="75" t="s">
        <v>482</v>
      </c>
      <c r="B171" s="74" t="s">
        <v>831</v>
      </c>
      <c r="C171" s="74" t="s">
        <v>510</v>
      </c>
      <c r="D171" s="74" t="s">
        <v>1092</v>
      </c>
      <c r="E171" s="74" t="s">
        <v>481</v>
      </c>
      <c r="F171" s="73">
        <v>3782.61</v>
      </c>
      <c r="G171" s="73">
        <v>3782.61</v>
      </c>
      <c r="H171" s="73">
        <v>3782.61</v>
      </c>
    </row>
    <row r="172" spans="1:8" ht="25.5" outlineLevel="4" x14ac:dyDescent="0.25">
      <c r="A172" s="75" t="s">
        <v>913</v>
      </c>
      <c r="B172" s="74" t="s">
        <v>831</v>
      </c>
      <c r="C172" s="74" t="s">
        <v>510</v>
      </c>
      <c r="D172" s="74" t="s">
        <v>1092</v>
      </c>
      <c r="E172" s="74" t="s">
        <v>912</v>
      </c>
      <c r="F172" s="73">
        <v>3231</v>
      </c>
      <c r="G172" s="73">
        <v>3231</v>
      </c>
      <c r="H172" s="73">
        <v>3231</v>
      </c>
    </row>
    <row r="173" spans="1:8" outlineLevel="4" x14ac:dyDescent="0.25">
      <c r="A173" s="75" t="s">
        <v>775</v>
      </c>
      <c r="B173" s="74" t="s">
        <v>831</v>
      </c>
      <c r="C173" s="74" t="s">
        <v>510</v>
      </c>
      <c r="D173" s="74" t="s">
        <v>1092</v>
      </c>
      <c r="E173" s="74" t="s">
        <v>773</v>
      </c>
      <c r="F173" s="73">
        <v>551.61</v>
      </c>
      <c r="G173" s="73">
        <v>551.61</v>
      </c>
      <c r="H173" s="73">
        <v>551.61</v>
      </c>
    </row>
    <row r="174" spans="1:8" ht="51" outlineLevel="2" x14ac:dyDescent="0.25">
      <c r="A174" s="75" t="s">
        <v>570</v>
      </c>
      <c r="B174" s="74" t="s">
        <v>831</v>
      </c>
      <c r="C174" s="74" t="s">
        <v>510</v>
      </c>
      <c r="D174" s="74" t="s">
        <v>1091</v>
      </c>
      <c r="E174" s="74" t="s">
        <v>455</v>
      </c>
      <c r="F174" s="73">
        <v>19219.21</v>
      </c>
      <c r="G174" s="73">
        <v>19219.21</v>
      </c>
      <c r="H174" s="73">
        <v>19219.21</v>
      </c>
    </row>
    <row r="175" spans="1:8" ht="51" outlineLevel="3" x14ac:dyDescent="0.25">
      <c r="A175" s="75" t="s">
        <v>783</v>
      </c>
      <c r="B175" s="74" t="s">
        <v>831</v>
      </c>
      <c r="C175" s="74" t="s">
        <v>510</v>
      </c>
      <c r="D175" s="74" t="s">
        <v>1091</v>
      </c>
      <c r="E175" s="74" t="s">
        <v>782</v>
      </c>
      <c r="F175" s="73">
        <v>19219.21</v>
      </c>
      <c r="G175" s="73">
        <v>19219.21</v>
      </c>
      <c r="H175" s="73">
        <v>19219.21</v>
      </c>
    </row>
    <row r="176" spans="1:8" ht="25.5" outlineLevel="4" x14ac:dyDescent="0.25">
      <c r="A176" s="75" t="s">
        <v>779</v>
      </c>
      <c r="B176" s="74" t="s">
        <v>831</v>
      </c>
      <c r="C176" s="74" t="s">
        <v>510</v>
      </c>
      <c r="D176" s="74" t="s">
        <v>1091</v>
      </c>
      <c r="E176" s="74" t="s">
        <v>778</v>
      </c>
      <c r="F176" s="73">
        <v>19219.21</v>
      </c>
      <c r="G176" s="73">
        <v>19219.21</v>
      </c>
      <c r="H176" s="73">
        <v>19219.21</v>
      </c>
    </row>
    <row r="177" spans="1:8" ht="25.5" outlineLevel="2" x14ac:dyDescent="0.25">
      <c r="A177" s="75" t="s">
        <v>1090</v>
      </c>
      <c r="B177" s="74" t="s">
        <v>831</v>
      </c>
      <c r="C177" s="74" t="s">
        <v>510</v>
      </c>
      <c r="D177" s="74" t="s">
        <v>1089</v>
      </c>
      <c r="E177" s="74" t="s">
        <v>455</v>
      </c>
      <c r="F177" s="73">
        <v>5958909.5999999996</v>
      </c>
      <c r="G177" s="73">
        <v>5958909.5999999996</v>
      </c>
      <c r="H177" s="73">
        <v>5924974.1799999997</v>
      </c>
    </row>
    <row r="178" spans="1:8" ht="51" outlineLevel="3" x14ac:dyDescent="0.25">
      <c r="A178" s="75" t="s">
        <v>783</v>
      </c>
      <c r="B178" s="74" t="s">
        <v>831</v>
      </c>
      <c r="C178" s="74" t="s">
        <v>510</v>
      </c>
      <c r="D178" s="74" t="s">
        <v>1089</v>
      </c>
      <c r="E178" s="74" t="s">
        <v>782</v>
      </c>
      <c r="F178" s="73">
        <v>4788389.3499999996</v>
      </c>
      <c r="G178" s="73">
        <v>4788389.3499999996</v>
      </c>
      <c r="H178" s="73">
        <v>4775928.0599999996</v>
      </c>
    </row>
    <row r="179" spans="1:8" outlineLevel="4" x14ac:dyDescent="0.25">
      <c r="A179" s="75" t="s">
        <v>781</v>
      </c>
      <c r="B179" s="74" t="s">
        <v>831</v>
      </c>
      <c r="C179" s="74" t="s">
        <v>510</v>
      </c>
      <c r="D179" s="74" t="s">
        <v>1089</v>
      </c>
      <c r="E179" s="74" t="s">
        <v>780</v>
      </c>
      <c r="F179" s="73">
        <f>3648852.96-84474.6</f>
        <v>3564378.36</v>
      </c>
      <c r="G179" s="73">
        <v>3648852.96</v>
      </c>
      <c r="H179" s="73">
        <v>3648852.96</v>
      </c>
    </row>
    <row r="180" spans="1:8" ht="38.25" outlineLevel="4" x14ac:dyDescent="0.25">
      <c r="A180" s="75" t="s">
        <v>777</v>
      </c>
      <c r="B180" s="74" t="s">
        <v>831</v>
      </c>
      <c r="C180" s="74" t="s">
        <v>510</v>
      </c>
      <c r="D180" s="74" t="s">
        <v>1089</v>
      </c>
      <c r="E180" s="74" t="s">
        <v>776</v>
      </c>
      <c r="F180" s="73">
        <f>1139536.39+84474.6</f>
        <v>1224010.99</v>
      </c>
      <c r="G180" s="73">
        <v>1139536.3899999999</v>
      </c>
      <c r="H180" s="73">
        <v>1127075.1000000001</v>
      </c>
    </row>
    <row r="181" spans="1:8" ht="25.5" outlineLevel="3" x14ac:dyDescent="0.25">
      <c r="A181" s="75" t="s">
        <v>474</v>
      </c>
      <c r="B181" s="74" t="s">
        <v>831</v>
      </c>
      <c r="C181" s="74" t="s">
        <v>510</v>
      </c>
      <c r="D181" s="74" t="s">
        <v>1089</v>
      </c>
      <c r="E181" s="74" t="s">
        <v>473</v>
      </c>
      <c r="F181" s="73">
        <v>1170520.25</v>
      </c>
      <c r="G181" s="73">
        <v>1170520.25</v>
      </c>
      <c r="H181" s="73">
        <v>1149046.1200000001</v>
      </c>
    </row>
    <row r="182" spans="1:8" outlineLevel="4" x14ac:dyDescent="0.25">
      <c r="A182" s="75" t="s">
        <v>472</v>
      </c>
      <c r="B182" s="74" t="s">
        <v>831</v>
      </c>
      <c r="C182" s="74" t="s">
        <v>510</v>
      </c>
      <c r="D182" s="74" t="s">
        <v>1089</v>
      </c>
      <c r="E182" s="74" t="s">
        <v>469</v>
      </c>
      <c r="F182" s="73">
        <v>1170520.25</v>
      </c>
      <c r="G182" s="73">
        <v>1170520.25</v>
      </c>
      <c r="H182" s="73">
        <v>1149046.1200000001</v>
      </c>
    </row>
    <row r="183" spans="1:8" ht="51" outlineLevel="2" x14ac:dyDescent="0.25">
      <c r="A183" s="75" t="s">
        <v>570</v>
      </c>
      <c r="B183" s="74" t="s">
        <v>831</v>
      </c>
      <c r="C183" s="74" t="s">
        <v>510</v>
      </c>
      <c r="D183" s="74" t="s">
        <v>1088</v>
      </c>
      <c r="E183" s="74" t="s">
        <v>455</v>
      </c>
      <c r="F183" s="73">
        <v>951400</v>
      </c>
      <c r="G183" s="73">
        <v>951400</v>
      </c>
      <c r="H183" s="73">
        <v>834974.81</v>
      </c>
    </row>
    <row r="184" spans="1:8" ht="51" outlineLevel="3" x14ac:dyDescent="0.25">
      <c r="A184" s="75" t="s">
        <v>783</v>
      </c>
      <c r="B184" s="74" t="s">
        <v>831</v>
      </c>
      <c r="C184" s="74" t="s">
        <v>510</v>
      </c>
      <c r="D184" s="74" t="s">
        <v>1088</v>
      </c>
      <c r="E184" s="74" t="s">
        <v>782</v>
      </c>
      <c r="F184" s="73">
        <v>951400</v>
      </c>
      <c r="G184" s="73">
        <v>951400</v>
      </c>
      <c r="H184" s="73">
        <v>834974.81</v>
      </c>
    </row>
    <row r="185" spans="1:8" ht="25.5" outlineLevel="4" x14ac:dyDescent="0.25">
      <c r="A185" s="75" t="s">
        <v>779</v>
      </c>
      <c r="B185" s="74" t="s">
        <v>831</v>
      </c>
      <c r="C185" s="74" t="s">
        <v>510</v>
      </c>
      <c r="D185" s="74" t="s">
        <v>1088</v>
      </c>
      <c r="E185" s="74" t="s">
        <v>778</v>
      </c>
      <c r="F185" s="73">
        <v>910000</v>
      </c>
      <c r="G185" s="73">
        <v>910000</v>
      </c>
      <c r="H185" s="73">
        <v>811129.49</v>
      </c>
    </row>
    <row r="186" spans="1:8" ht="38.25" outlineLevel="4" x14ac:dyDescent="0.25">
      <c r="A186" s="75" t="s">
        <v>777</v>
      </c>
      <c r="B186" s="74" t="s">
        <v>831</v>
      </c>
      <c r="C186" s="74" t="s">
        <v>510</v>
      </c>
      <c r="D186" s="74" t="s">
        <v>1088</v>
      </c>
      <c r="E186" s="74" t="s">
        <v>776</v>
      </c>
      <c r="F186" s="73">
        <v>41400</v>
      </c>
      <c r="G186" s="73">
        <v>41400</v>
      </c>
      <c r="H186" s="73">
        <v>23845.32</v>
      </c>
    </row>
    <row r="187" spans="1:8" ht="25.5" outlineLevel="2" x14ac:dyDescent="0.25">
      <c r="A187" s="75" t="s">
        <v>1087</v>
      </c>
      <c r="B187" s="74" t="s">
        <v>831</v>
      </c>
      <c r="C187" s="74" t="s">
        <v>510</v>
      </c>
      <c r="D187" s="74" t="s">
        <v>1086</v>
      </c>
      <c r="E187" s="74" t="s">
        <v>455</v>
      </c>
      <c r="F187" s="73">
        <v>94416359.620000005</v>
      </c>
      <c r="G187" s="73">
        <v>94416359.620000005</v>
      </c>
      <c r="H187" s="73">
        <v>94402226.640000001</v>
      </c>
    </row>
    <row r="188" spans="1:8" ht="51" outlineLevel="3" x14ac:dyDescent="0.25">
      <c r="A188" s="75" t="s">
        <v>783</v>
      </c>
      <c r="B188" s="74" t="s">
        <v>831</v>
      </c>
      <c r="C188" s="74" t="s">
        <v>510</v>
      </c>
      <c r="D188" s="74" t="s">
        <v>1086</v>
      </c>
      <c r="E188" s="74" t="s">
        <v>782</v>
      </c>
      <c r="F188" s="73">
        <v>94266566.620000005</v>
      </c>
      <c r="G188" s="73">
        <v>94266566.620000005</v>
      </c>
      <c r="H188" s="73">
        <v>94255972.620000005</v>
      </c>
    </row>
    <row r="189" spans="1:8" outlineLevel="4" x14ac:dyDescent="0.25">
      <c r="A189" s="75" t="s">
        <v>781</v>
      </c>
      <c r="B189" s="74" t="s">
        <v>831</v>
      </c>
      <c r="C189" s="74" t="s">
        <v>510</v>
      </c>
      <c r="D189" s="74" t="s">
        <v>1086</v>
      </c>
      <c r="E189" s="74" t="s">
        <v>780</v>
      </c>
      <c r="F189" s="73">
        <v>72319827.680000007</v>
      </c>
      <c r="G189" s="73">
        <v>72319827.680000007</v>
      </c>
      <c r="H189" s="73">
        <v>72309233.680000007</v>
      </c>
    </row>
    <row r="190" spans="1:8" ht="38.25" outlineLevel="4" x14ac:dyDescent="0.25">
      <c r="A190" s="75" t="s">
        <v>777</v>
      </c>
      <c r="B190" s="74" t="s">
        <v>831</v>
      </c>
      <c r="C190" s="74" t="s">
        <v>510</v>
      </c>
      <c r="D190" s="74" t="s">
        <v>1086</v>
      </c>
      <c r="E190" s="74" t="s">
        <v>776</v>
      </c>
      <c r="F190" s="73">
        <v>21946738.940000001</v>
      </c>
      <c r="G190" s="73">
        <v>21946738.940000001</v>
      </c>
      <c r="H190" s="73">
        <v>21946738.940000001</v>
      </c>
    </row>
    <row r="191" spans="1:8" outlineLevel="3" x14ac:dyDescent="0.25">
      <c r="A191" s="75" t="s">
        <v>482</v>
      </c>
      <c r="B191" s="74" t="s">
        <v>831</v>
      </c>
      <c r="C191" s="74" t="s">
        <v>510</v>
      </c>
      <c r="D191" s="74" t="s">
        <v>1086</v>
      </c>
      <c r="E191" s="74" t="s">
        <v>481</v>
      </c>
      <c r="F191" s="73">
        <v>149793</v>
      </c>
      <c r="G191" s="73">
        <v>149793</v>
      </c>
      <c r="H191" s="73">
        <v>146254.01999999999</v>
      </c>
    </row>
    <row r="192" spans="1:8" ht="25.5" outlineLevel="4" x14ac:dyDescent="0.25">
      <c r="A192" s="75" t="s">
        <v>913</v>
      </c>
      <c r="B192" s="74" t="s">
        <v>831</v>
      </c>
      <c r="C192" s="74" t="s">
        <v>510</v>
      </c>
      <c r="D192" s="74" t="s">
        <v>1086</v>
      </c>
      <c r="E192" s="74" t="s">
        <v>912</v>
      </c>
      <c r="F192" s="73">
        <v>148580.98000000001</v>
      </c>
      <c r="G192" s="73">
        <v>148580.98000000001</v>
      </c>
      <c r="H192" s="73">
        <v>145042</v>
      </c>
    </row>
    <row r="193" spans="1:8" outlineLevel="4" x14ac:dyDescent="0.25">
      <c r="A193" s="75" t="s">
        <v>775</v>
      </c>
      <c r="B193" s="74" t="s">
        <v>831</v>
      </c>
      <c r="C193" s="74" t="s">
        <v>510</v>
      </c>
      <c r="D193" s="74" t="s">
        <v>1086</v>
      </c>
      <c r="E193" s="74" t="s">
        <v>773</v>
      </c>
      <c r="F193" s="73">
        <v>1212.02</v>
      </c>
      <c r="G193" s="73">
        <v>1212.02</v>
      </c>
      <c r="H193" s="73">
        <v>1212.02</v>
      </c>
    </row>
    <row r="194" spans="1:8" ht="25.5" outlineLevel="2" x14ac:dyDescent="0.25">
      <c r="A194" s="75" t="s">
        <v>1085</v>
      </c>
      <c r="B194" s="74" t="s">
        <v>831</v>
      </c>
      <c r="C194" s="74" t="s">
        <v>510</v>
      </c>
      <c r="D194" s="74" t="s">
        <v>1084</v>
      </c>
      <c r="E194" s="74" t="s">
        <v>455</v>
      </c>
      <c r="F194" s="73">
        <v>43938134.200000003</v>
      </c>
      <c r="G194" s="73">
        <v>43938134.200000003</v>
      </c>
      <c r="H194" s="73">
        <v>40747158.869999997</v>
      </c>
    </row>
    <row r="195" spans="1:8" ht="51" outlineLevel="3" x14ac:dyDescent="0.25">
      <c r="A195" s="75" t="s">
        <v>783</v>
      </c>
      <c r="B195" s="74" t="s">
        <v>831</v>
      </c>
      <c r="C195" s="74" t="s">
        <v>510</v>
      </c>
      <c r="D195" s="74" t="s">
        <v>1084</v>
      </c>
      <c r="E195" s="74" t="s">
        <v>782</v>
      </c>
      <c r="F195" s="73">
        <v>209223.33</v>
      </c>
      <c r="G195" s="73">
        <v>209223.33</v>
      </c>
      <c r="H195" s="73">
        <v>204230</v>
      </c>
    </row>
    <row r="196" spans="1:8" ht="25.5" outlineLevel="4" x14ac:dyDescent="0.25">
      <c r="A196" s="75" t="s">
        <v>779</v>
      </c>
      <c r="B196" s="74" t="s">
        <v>831</v>
      </c>
      <c r="C196" s="74" t="s">
        <v>510</v>
      </c>
      <c r="D196" s="74" t="s">
        <v>1084</v>
      </c>
      <c r="E196" s="74" t="s">
        <v>778</v>
      </c>
      <c r="F196" s="73">
        <v>209223.33</v>
      </c>
      <c r="G196" s="73">
        <v>209223.33</v>
      </c>
      <c r="H196" s="73">
        <v>204230</v>
      </c>
    </row>
    <row r="197" spans="1:8" ht="25.5" outlineLevel="3" x14ac:dyDescent="0.25">
      <c r="A197" s="75" t="s">
        <v>474</v>
      </c>
      <c r="B197" s="74" t="s">
        <v>831</v>
      </c>
      <c r="C197" s="74" t="s">
        <v>510</v>
      </c>
      <c r="D197" s="74" t="s">
        <v>1084</v>
      </c>
      <c r="E197" s="74" t="s">
        <v>473</v>
      </c>
      <c r="F197" s="73">
        <v>42956728.18</v>
      </c>
      <c r="G197" s="73">
        <v>42956728.18</v>
      </c>
      <c r="H197" s="73">
        <v>39770746.18</v>
      </c>
    </row>
    <row r="198" spans="1:8" ht="25.5" outlineLevel="4" x14ac:dyDescent="0.25">
      <c r="A198" s="75" t="s">
        <v>743</v>
      </c>
      <c r="B198" s="74" t="s">
        <v>831</v>
      </c>
      <c r="C198" s="74" t="s">
        <v>510</v>
      </c>
      <c r="D198" s="74" t="s">
        <v>1084</v>
      </c>
      <c r="E198" s="74" t="s">
        <v>742</v>
      </c>
      <c r="F198" s="73">
        <v>24000</v>
      </c>
      <c r="G198" s="73">
        <v>24000</v>
      </c>
      <c r="H198" s="73">
        <v>24000</v>
      </c>
    </row>
    <row r="199" spans="1:8" outlineLevel="4" x14ac:dyDescent="0.25">
      <c r="A199" s="75" t="s">
        <v>472</v>
      </c>
      <c r="B199" s="74" t="s">
        <v>831</v>
      </c>
      <c r="C199" s="74" t="s">
        <v>510</v>
      </c>
      <c r="D199" s="74" t="s">
        <v>1084</v>
      </c>
      <c r="E199" s="74" t="s">
        <v>469</v>
      </c>
      <c r="F199" s="73">
        <v>39986575.009999998</v>
      </c>
      <c r="G199" s="73">
        <v>39986575.009999998</v>
      </c>
      <c r="H199" s="73">
        <v>36875873.899999999</v>
      </c>
    </row>
    <row r="200" spans="1:8" outlineLevel="4" x14ac:dyDescent="0.25">
      <c r="A200" s="75" t="s">
        <v>506</v>
      </c>
      <c r="B200" s="74" t="s">
        <v>831</v>
      </c>
      <c r="C200" s="74" t="s">
        <v>510</v>
      </c>
      <c r="D200" s="74" t="s">
        <v>1084</v>
      </c>
      <c r="E200" s="74" t="s">
        <v>505</v>
      </c>
      <c r="F200" s="73">
        <v>2946153.17</v>
      </c>
      <c r="G200" s="73">
        <v>2946153.17</v>
      </c>
      <c r="H200" s="73">
        <v>2870872.28</v>
      </c>
    </row>
    <row r="201" spans="1:8" outlineLevel="3" x14ac:dyDescent="0.25">
      <c r="A201" s="75" t="s">
        <v>482</v>
      </c>
      <c r="B201" s="74" t="s">
        <v>831</v>
      </c>
      <c r="C201" s="74" t="s">
        <v>510</v>
      </c>
      <c r="D201" s="74" t="s">
        <v>1084</v>
      </c>
      <c r="E201" s="74" t="s">
        <v>481</v>
      </c>
      <c r="F201" s="73">
        <v>772182.69</v>
      </c>
      <c r="G201" s="73">
        <v>772182.69</v>
      </c>
      <c r="H201" s="73">
        <v>772182.69</v>
      </c>
    </row>
    <row r="202" spans="1:8" ht="25.5" outlineLevel="4" x14ac:dyDescent="0.25">
      <c r="A202" s="75" t="s">
        <v>504</v>
      </c>
      <c r="B202" s="74" t="s">
        <v>831</v>
      </c>
      <c r="C202" s="74" t="s">
        <v>510</v>
      </c>
      <c r="D202" s="74" t="s">
        <v>1084</v>
      </c>
      <c r="E202" s="74" t="s">
        <v>502</v>
      </c>
      <c r="F202" s="73">
        <v>277753.83</v>
      </c>
      <c r="G202" s="73">
        <v>277753.83</v>
      </c>
      <c r="H202" s="73">
        <v>277753.83</v>
      </c>
    </row>
    <row r="203" spans="1:8" outlineLevel="4" x14ac:dyDescent="0.25">
      <c r="A203" s="75" t="s">
        <v>518</v>
      </c>
      <c r="B203" s="74" t="s">
        <v>831</v>
      </c>
      <c r="C203" s="74" t="s">
        <v>510</v>
      </c>
      <c r="D203" s="74" t="s">
        <v>1084</v>
      </c>
      <c r="E203" s="74" t="s">
        <v>516</v>
      </c>
      <c r="F203" s="73">
        <v>400995</v>
      </c>
      <c r="G203" s="73">
        <v>400995</v>
      </c>
      <c r="H203" s="73">
        <v>400995</v>
      </c>
    </row>
    <row r="204" spans="1:8" outlineLevel="4" x14ac:dyDescent="0.25">
      <c r="A204" s="75" t="s">
        <v>775</v>
      </c>
      <c r="B204" s="74" t="s">
        <v>831</v>
      </c>
      <c r="C204" s="74" t="s">
        <v>510</v>
      </c>
      <c r="D204" s="74" t="s">
        <v>1084</v>
      </c>
      <c r="E204" s="74" t="s">
        <v>773</v>
      </c>
      <c r="F204" s="73">
        <v>93433.86</v>
      </c>
      <c r="G204" s="73">
        <v>93433.86</v>
      </c>
      <c r="H204" s="73">
        <v>93433.86</v>
      </c>
    </row>
    <row r="205" spans="1:8" ht="38.25" outlineLevel="2" x14ac:dyDescent="0.25">
      <c r="A205" s="75" t="s">
        <v>1083</v>
      </c>
      <c r="B205" s="74" t="s">
        <v>831</v>
      </c>
      <c r="C205" s="74" t="s">
        <v>510</v>
      </c>
      <c r="D205" s="74" t="s">
        <v>1082</v>
      </c>
      <c r="E205" s="74" t="s">
        <v>455</v>
      </c>
      <c r="F205" s="73">
        <v>199940</v>
      </c>
      <c r="G205" s="73">
        <v>199940</v>
      </c>
      <c r="H205" s="73">
        <v>199940</v>
      </c>
    </row>
    <row r="206" spans="1:8" ht="25.5" outlineLevel="3" x14ac:dyDescent="0.25">
      <c r="A206" s="75" t="s">
        <v>474</v>
      </c>
      <c r="B206" s="74" t="s">
        <v>831</v>
      </c>
      <c r="C206" s="74" t="s">
        <v>510</v>
      </c>
      <c r="D206" s="74" t="s">
        <v>1082</v>
      </c>
      <c r="E206" s="74" t="s">
        <v>473</v>
      </c>
      <c r="F206" s="73">
        <v>199940</v>
      </c>
      <c r="G206" s="73">
        <v>199940</v>
      </c>
      <c r="H206" s="73">
        <v>199940</v>
      </c>
    </row>
    <row r="207" spans="1:8" outlineLevel="4" x14ac:dyDescent="0.25">
      <c r="A207" s="75" t="s">
        <v>472</v>
      </c>
      <c r="B207" s="74" t="s">
        <v>831</v>
      </c>
      <c r="C207" s="74" t="s">
        <v>510</v>
      </c>
      <c r="D207" s="74" t="s">
        <v>1082</v>
      </c>
      <c r="E207" s="74" t="s">
        <v>469</v>
      </c>
      <c r="F207" s="73">
        <v>199940</v>
      </c>
      <c r="G207" s="73">
        <v>199940</v>
      </c>
      <c r="H207" s="73">
        <v>199940</v>
      </c>
    </row>
    <row r="208" spans="1:8" ht="51" outlineLevel="2" x14ac:dyDescent="0.25">
      <c r="A208" s="75" t="s">
        <v>570</v>
      </c>
      <c r="B208" s="74" t="s">
        <v>831</v>
      </c>
      <c r="C208" s="74" t="s">
        <v>510</v>
      </c>
      <c r="D208" s="74" t="s">
        <v>1081</v>
      </c>
      <c r="E208" s="74" t="s">
        <v>455</v>
      </c>
      <c r="F208" s="73">
        <v>667500</v>
      </c>
      <c r="G208" s="73">
        <v>667500</v>
      </c>
      <c r="H208" s="73">
        <v>537759.27</v>
      </c>
    </row>
    <row r="209" spans="1:8" ht="51" outlineLevel="3" x14ac:dyDescent="0.25">
      <c r="A209" s="75" t="s">
        <v>783</v>
      </c>
      <c r="B209" s="74" t="s">
        <v>831</v>
      </c>
      <c r="C209" s="74" t="s">
        <v>510</v>
      </c>
      <c r="D209" s="74" t="s">
        <v>1081</v>
      </c>
      <c r="E209" s="74" t="s">
        <v>782</v>
      </c>
      <c r="F209" s="73">
        <v>667500</v>
      </c>
      <c r="G209" s="73">
        <v>667500</v>
      </c>
      <c r="H209" s="73">
        <v>537759.27</v>
      </c>
    </row>
    <row r="210" spans="1:8" ht="25.5" outlineLevel="4" x14ac:dyDescent="0.25">
      <c r="A210" s="75" t="s">
        <v>779</v>
      </c>
      <c r="B210" s="74" t="s">
        <v>831</v>
      </c>
      <c r="C210" s="74" t="s">
        <v>510</v>
      </c>
      <c r="D210" s="74" t="s">
        <v>1081</v>
      </c>
      <c r="E210" s="74" t="s">
        <v>778</v>
      </c>
      <c r="F210" s="73">
        <v>660000</v>
      </c>
      <c r="G210" s="73">
        <v>660000</v>
      </c>
      <c r="H210" s="73">
        <v>531239.18999999994</v>
      </c>
    </row>
    <row r="211" spans="1:8" ht="38.25" outlineLevel="4" x14ac:dyDescent="0.25">
      <c r="A211" s="75" t="s">
        <v>777</v>
      </c>
      <c r="B211" s="74" t="s">
        <v>831</v>
      </c>
      <c r="C211" s="74" t="s">
        <v>510</v>
      </c>
      <c r="D211" s="74" t="s">
        <v>1081</v>
      </c>
      <c r="E211" s="74" t="s">
        <v>776</v>
      </c>
      <c r="F211" s="73">
        <v>7500</v>
      </c>
      <c r="G211" s="73">
        <v>7500</v>
      </c>
      <c r="H211" s="73">
        <v>6520.08</v>
      </c>
    </row>
    <row r="212" spans="1:8" ht="25.5" outlineLevel="2" x14ac:dyDescent="0.25">
      <c r="A212" s="75" t="s">
        <v>1080</v>
      </c>
      <c r="B212" s="74" t="s">
        <v>831</v>
      </c>
      <c r="C212" s="74" t="s">
        <v>510</v>
      </c>
      <c r="D212" s="74" t="s">
        <v>1079</v>
      </c>
      <c r="E212" s="74" t="s">
        <v>455</v>
      </c>
      <c r="F212" s="73">
        <v>110471552.72</v>
      </c>
      <c r="G212" s="73">
        <v>110471552.72</v>
      </c>
      <c r="H212" s="73">
        <v>110414136.81999999</v>
      </c>
    </row>
    <row r="213" spans="1:8" ht="51" outlineLevel="3" x14ac:dyDescent="0.25">
      <c r="A213" s="75" t="s">
        <v>783</v>
      </c>
      <c r="B213" s="74" t="s">
        <v>831</v>
      </c>
      <c r="C213" s="74" t="s">
        <v>510</v>
      </c>
      <c r="D213" s="74" t="s">
        <v>1079</v>
      </c>
      <c r="E213" s="74" t="s">
        <v>782</v>
      </c>
      <c r="F213" s="73">
        <v>110471552.72</v>
      </c>
      <c r="G213" s="73">
        <v>110471552.72</v>
      </c>
      <c r="H213" s="73">
        <v>110414136.81999999</v>
      </c>
    </row>
    <row r="214" spans="1:8" outlineLevel="4" x14ac:dyDescent="0.25">
      <c r="A214" s="75" t="s">
        <v>781</v>
      </c>
      <c r="B214" s="74" t="s">
        <v>831</v>
      </c>
      <c r="C214" s="74" t="s">
        <v>510</v>
      </c>
      <c r="D214" s="74" t="s">
        <v>1079</v>
      </c>
      <c r="E214" s="74" t="s">
        <v>780</v>
      </c>
      <c r="F214" s="73">
        <v>84074418.620000005</v>
      </c>
      <c r="G214" s="73">
        <v>84074418.620000005</v>
      </c>
      <c r="H214" s="73">
        <v>84017221.049999997</v>
      </c>
    </row>
    <row r="215" spans="1:8" ht="25.5" outlineLevel="4" x14ac:dyDescent="0.25">
      <c r="A215" s="75" t="s">
        <v>779</v>
      </c>
      <c r="B215" s="74" t="s">
        <v>831</v>
      </c>
      <c r="C215" s="74" t="s">
        <v>510</v>
      </c>
      <c r="D215" s="74" t="s">
        <v>1079</v>
      </c>
      <c r="E215" s="74" t="s">
        <v>778</v>
      </c>
      <c r="F215" s="73">
        <v>174933.33</v>
      </c>
      <c r="G215" s="73">
        <v>174933.33</v>
      </c>
      <c r="H215" s="73">
        <v>174715</v>
      </c>
    </row>
    <row r="216" spans="1:8" ht="38.25" outlineLevel="4" x14ac:dyDescent="0.25">
      <c r="A216" s="75" t="s">
        <v>777</v>
      </c>
      <c r="B216" s="74" t="s">
        <v>831</v>
      </c>
      <c r="C216" s="74" t="s">
        <v>510</v>
      </c>
      <c r="D216" s="74" t="s">
        <v>1079</v>
      </c>
      <c r="E216" s="74" t="s">
        <v>776</v>
      </c>
      <c r="F216" s="73">
        <v>26222200.77</v>
      </c>
      <c r="G216" s="73">
        <v>26222200.77</v>
      </c>
      <c r="H216" s="73">
        <v>26222200.77</v>
      </c>
    </row>
    <row r="217" spans="1:8" ht="38.25" outlineLevel="2" x14ac:dyDescent="0.25">
      <c r="A217" s="75" t="s">
        <v>1078</v>
      </c>
      <c r="B217" s="74" t="s">
        <v>831</v>
      </c>
      <c r="C217" s="74" t="s">
        <v>510</v>
      </c>
      <c r="D217" s="74" t="s">
        <v>1077</v>
      </c>
      <c r="E217" s="74" t="s">
        <v>455</v>
      </c>
      <c r="F217" s="73">
        <v>9031588.1799999997</v>
      </c>
      <c r="G217" s="73">
        <v>9031588.1799999997</v>
      </c>
      <c r="H217" s="73">
        <v>7796474.4100000001</v>
      </c>
    </row>
    <row r="218" spans="1:8" ht="25.5" outlineLevel="3" x14ac:dyDescent="0.25">
      <c r="A218" s="75" t="s">
        <v>474</v>
      </c>
      <c r="B218" s="74" t="s">
        <v>831</v>
      </c>
      <c r="C218" s="74" t="s">
        <v>510</v>
      </c>
      <c r="D218" s="74" t="s">
        <v>1077</v>
      </c>
      <c r="E218" s="74" t="s">
        <v>473</v>
      </c>
      <c r="F218" s="73">
        <v>8942282.0299999993</v>
      </c>
      <c r="G218" s="73">
        <v>8942282.0299999993</v>
      </c>
      <c r="H218" s="73">
        <v>7707168.2599999998</v>
      </c>
    </row>
    <row r="219" spans="1:8" outlineLevel="4" x14ac:dyDescent="0.25">
      <c r="A219" s="75" t="s">
        <v>472</v>
      </c>
      <c r="B219" s="74" t="s">
        <v>831</v>
      </c>
      <c r="C219" s="74" t="s">
        <v>510</v>
      </c>
      <c r="D219" s="74" t="s">
        <v>1077</v>
      </c>
      <c r="E219" s="74" t="s">
        <v>469</v>
      </c>
      <c r="F219" s="73">
        <v>8942282.0299999993</v>
      </c>
      <c r="G219" s="73">
        <v>8942282.0299999993</v>
      </c>
      <c r="H219" s="73">
        <v>7707168.2599999998</v>
      </c>
    </row>
    <row r="220" spans="1:8" outlineLevel="3" x14ac:dyDescent="0.25">
      <c r="A220" s="75" t="s">
        <v>482</v>
      </c>
      <c r="B220" s="74" t="s">
        <v>831</v>
      </c>
      <c r="C220" s="74" t="s">
        <v>510</v>
      </c>
      <c r="D220" s="74" t="s">
        <v>1077</v>
      </c>
      <c r="E220" s="74" t="s">
        <v>481</v>
      </c>
      <c r="F220" s="73">
        <v>89306.15</v>
      </c>
      <c r="G220" s="73">
        <v>89306.15</v>
      </c>
      <c r="H220" s="73">
        <v>89306.15</v>
      </c>
    </row>
    <row r="221" spans="1:8" ht="25.5" outlineLevel="4" x14ac:dyDescent="0.25">
      <c r="A221" s="75" t="s">
        <v>504</v>
      </c>
      <c r="B221" s="74" t="s">
        <v>831</v>
      </c>
      <c r="C221" s="74" t="s">
        <v>510</v>
      </c>
      <c r="D221" s="74" t="s">
        <v>1077</v>
      </c>
      <c r="E221" s="74" t="s">
        <v>502</v>
      </c>
      <c r="F221" s="73">
        <v>39306.15</v>
      </c>
      <c r="G221" s="73">
        <v>39306.15</v>
      </c>
      <c r="H221" s="73">
        <v>39306.15</v>
      </c>
    </row>
    <row r="222" spans="1:8" outlineLevel="4" x14ac:dyDescent="0.25">
      <c r="A222" s="75" t="s">
        <v>775</v>
      </c>
      <c r="B222" s="74" t="s">
        <v>831</v>
      </c>
      <c r="C222" s="74" t="s">
        <v>510</v>
      </c>
      <c r="D222" s="74" t="s">
        <v>1077</v>
      </c>
      <c r="E222" s="74" t="s">
        <v>773</v>
      </c>
      <c r="F222" s="73">
        <v>50000</v>
      </c>
      <c r="G222" s="73">
        <v>50000</v>
      </c>
      <c r="H222" s="73">
        <v>50000</v>
      </c>
    </row>
    <row r="223" spans="1:8" ht="63.75" outlineLevel="2" x14ac:dyDescent="0.25">
      <c r="A223" s="75" t="s">
        <v>1076</v>
      </c>
      <c r="B223" s="74" t="s">
        <v>831</v>
      </c>
      <c r="C223" s="74" t="s">
        <v>510</v>
      </c>
      <c r="D223" s="74" t="s">
        <v>1075</v>
      </c>
      <c r="E223" s="74" t="s">
        <v>455</v>
      </c>
      <c r="F223" s="73">
        <v>1261000</v>
      </c>
      <c r="G223" s="73">
        <v>1261000</v>
      </c>
      <c r="H223" s="73">
        <v>1261000</v>
      </c>
    </row>
    <row r="224" spans="1:8" ht="25.5" outlineLevel="3" x14ac:dyDescent="0.25">
      <c r="A224" s="75" t="s">
        <v>474</v>
      </c>
      <c r="B224" s="74" t="s">
        <v>831</v>
      </c>
      <c r="C224" s="74" t="s">
        <v>510</v>
      </c>
      <c r="D224" s="74" t="s">
        <v>1075</v>
      </c>
      <c r="E224" s="74" t="s">
        <v>473</v>
      </c>
      <c r="F224" s="73">
        <v>1261000</v>
      </c>
      <c r="G224" s="73">
        <v>1261000</v>
      </c>
      <c r="H224" s="73">
        <v>1261000</v>
      </c>
    </row>
    <row r="225" spans="1:8" outlineLevel="4" x14ac:dyDescent="0.25">
      <c r="A225" s="75" t="s">
        <v>472</v>
      </c>
      <c r="B225" s="74" t="s">
        <v>831</v>
      </c>
      <c r="C225" s="74" t="s">
        <v>510</v>
      </c>
      <c r="D225" s="74" t="s">
        <v>1075</v>
      </c>
      <c r="E225" s="74" t="s">
        <v>469</v>
      </c>
      <c r="F225" s="73">
        <v>1261000</v>
      </c>
      <c r="G225" s="73">
        <v>1261000</v>
      </c>
      <c r="H225" s="73">
        <v>1261000</v>
      </c>
    </row>
    <row r="226" spans="1:8" ht="25.5" outlineLevel="2" x14ac:dyDescent="0.25">
      <c r="A226" s="75" t="s">
        <v>1074</v>
      </c>
      <c r="B226" s="74" t="s">
        <v>831</v>
      </c>
      <c r="C226" s="74" t="s">
        <v>510</v>
      </c>
      <c r="D226" s="74" t="s">
        <v>1073</v>
      </c>
      <c r="E226" s="74" t="s">
        <v>455</v>
      </c>
      <c r="F226" s="73">
        <v>104466.27</v>
      </c>
      <c r="G226" s="73">
        <v>104466.27</v>
      </c>
      <c r="H226" s="73">
        <v>104466.27</v>
      </c>
    </row>
    <row r="227" spans="1:8" ht="25.5" outlineLevel="3" x14ac:dyDescent="0.25">
      <c r="A227" s="75" t="s">
        <v>474</v>
      </c>
      <c r="B227" s="74" t="s">
        <v>831</v>
      </c>
      <c r="C227" s="74" t="s">
        <v>510</v>
      </c>
      <c r="D227" s="74" t="s">
        <v>1073</v>
      </c>
      <c r="E227" s="74" t="s">
        <v>473</v>
      </c>
      <c r="F227" s="73">
        <v>104466.27</v>
      </c>
      <c r="G227" s="73">
        <v>104466.27</v>
      </c>
      <c r="H227" s="73">
        <v>104466.27</v>
      </c>
    </row>
    <row r="228" spans="1:8" outlineLevel="4" x14ac:dyDescent="0.25">
      <c r="A228" s="75" t="s">
        <v>472</v>
      </c>
      <c r="B228" s="74" t="s">
        <v>831</v>
      </c>
      <c r="C228" s="74" t="s">
        <v>510</v>
      </c>
      <c r="D228" s="74" t="s">
        <v>1073</v>
      </c>
      <c r="E228" s="74" t="s">
        <v>469</v>
      </c>
      <c r="F228" s="73">
        <v>104466.27</v>
      </c>
      <c r="G228" s="73">
        <v>104466.27</v>
      </c>
      <c r="H228" s="73">
        <v>104466.27</v>
      </c>
    </row>
    <row r="229" spans="1:8" outlineLevel="1" x14ac:dyDescent="0.25">
      <c r="A229" s="75" t="s">
        <v>1072</v>
      </c>
      <c r="B229" s="74" t="s">
        <v>831</v>
      </c>
      <c r="C229" s="74" t="s">
        <v>1070</v>
      </c>
      <c r="D229" s="74" t="s">
        <v>457</v>
      </c>
      <c r="E229" s="74" t="s">
        <v>455</v>
      </c>
      <c r="F229" s="73">
        <v>2606809</v>
      </c>
      <c r="G229" s="73">
        <v>2606809</v>
      </c>
      <c r="H229" s="73">
        <v>2602601.3199999998</v>
      </c>
    </row>
    <row r="230" spans="1:8" ht="38.25" outlineLevel="2" x14ac:dyDescent="0.25">
      <c r="A230" s="75" t="s">
        <v>1071</v>
      </c>
      <c r="B230" s="74" t="s">
        <v>831</v>
      </c>
      <c r="C230" s="74" t="s">
        <v>1070</v>
      </c>
      <c r="D230" s="74" t="s">
        <v>1069</v>
      </c>
      <c r="E230" s="74" t="s">
        <v>455</v>
      </c>
      <c r="F230" s="73">
        <v>2606809</v>
      </c>
      <c r="G230" s="73">
        <v>2606809</v>
      </c>
      <c r="H230" s="73">
        <v>2602601.3199999998</v>
      </c>
    </row>
    <row r="231" spans="1:8" ht="51" outlineLevel="3" x14ac:dyDescent="0.25">
      <c r="A231" s="75" t="s">
        <v>783</v>
      </c>
      <c r="B231" s="74" t="s">
        <v>831</v>
      </c>
      <c r="C231" s="74" t="s">
        <v>1070</v>
      </c>
      <c r="D231" s="74" t="s">
        <v>1069</v>
      </c>
      <c r="E231" s="74" t="s">
        <v>782</v>
      </c>
      <c r="F231" s="73">
        <v>2374054.7799999998</v>
      </c>
      <c r="G231" s="73">
        <v>2379212.7999999998</v>
      </c>
      <c r="H231" s="73">
        <v>2375526.21</v>
      </c>
    </row>
    <row r="232" spans="1:8" ht="25.5" outlineLevel="4" x14ac:dyDescent="0.25">
      <c r="A232" s="75" t="s">
        <v>798</v>
      </c>
      <c r="B232" s="74" t="s">
        <v>831</v>
      </c>
      <c r="C232" s="74" t="s">
        <v>1070</v>
      </c>
      <c r="D232" s="74" t="s">
        <v>1069</v>
      </c>
      <c r="E232" s="74" t="s">
        <v>797</v>
      </c>
      <c r="F232" s="73">
        <f>1831056.14-9158.02</f>
        <v>1821898.1199999999</v>
      </c>
      <c r="G232" s="73">
        <v>1831056.14</v>
      </c>
      <c r="H232" s="73">
        <v>1831056.14</v>
      </c>
    </row>
    <row r="233" spans="1:8" ht="38.25" outlineLevel="4" x14ac:dyDescent="0.25">
      <c r="A233" s="75" t="s">
        <v>791</v>
      </c>
      <c r="B233" s="74" t="s">
        <v>831</v>
      </c>
      <c r="C233" s="74" t="s">
        <v>1070</v>
      </c>
      <c r="D233" s="74" t="s">
        <v>1069</v>
      </c>
      <c r="E233" s="74" t="s">
        <v>787</v>
      </c>
      <c r="F233" s="73">
        <v>60778.8</v>
      </c>
      <c r="G233" s="73">
        <v>60778.8</v>
      </c>
      <c r="H233" s="73">
        <v>60624.09</v>
      </c>
    </row>
    <row r="234" spans="1:8" ht="38.25" outlineLevel="4" x14ac:dyDescent="0.25">
      <c r="A234" s="75" t="s">
        <v>796</v>
      </c>
      <c r="B234" s="74" t="s">
        <v>831</v>
      </c>
      <c r="C234" s="74" t="s">
        <v>1070</v>
      </c>
      <c r="D234" s="74" t="s">
        <v>1069</v>
      </c>
      <c r="E234" s="74" t="s">
        <v>794</v>
      </c>
      <c r="F234" s="73">
        <f>487377.86+4000</f>
        <v>491377.86</v>
      </c>
      <c r="G234" s="73">
        <v>487377.86</v>
      </c>
      <c r="H234" s="73">
        <v>483845.98</v>
      </c>
    </row>
    <row r="235" spans="1:8" ht="25.5" outlineLevel="3" x14ac:dyDescent="0.25">
      <c r="A235" s="75" t="s">
        <v>474</v>
      </c>
      <c r="B235" s="74" t="s">
        <v>831</v>
      </c>
      <c r="C235" s="74" t="s">
        <v>1070</v>
      </c>
      <c r="D235" s="74" t="s">
        <v>1069</v>
      </c>
      <c r="E235" s="74" t="s">
        <v>473</v>
      </c>
      <c r="F235" s="73">
        <v>232754.22</v>
      </c>
      <c r="G235" s="73">
        <v>227596.2</v>
      </c>
      <c r="H235" s="73">
        <v>227075.11</v>
      </c>
    </row>
    <row r="236" spans="1:8" outlineLevel="4" x14ac:dyDescent="0.25">
      <c r="A236" s="75" t="s">
        <v>472</v>
      </c>
      <c r="B236" s="74" t="s">
        <v>831</v>
      </c>
      <c r="C236" s="74" t="s">
        <v>1070</v>
      </c>
      <c r="D236" s="74" t="s">
        <v>1069</v>
      </c>
      <c r="E236" s="74" t="s">
        <v>469</v>
      </c>
      <c r="F236" s="73">
        <f>83277.62+2876.67</f>
        <v>86154.29</v>
      </c>
      <c r="G236" s="73">
        <v>83277.62</v>
      </c>
      <c r="H236" s="73">
        <v>82756.53</v>
      </c>
    </row>
    <row r="237" spans="1:8" outlineLevel="4" x14ac:dyDescent="0.25">
      <c r="A237" s="75" t="s">
        <v>506</v>
      </c>
      <c r="B237" s="74" t="s">
        <v>831</v>
      </c>
      <c r="C237" s="74" t="s">
        <v>1070</v>
      </c>
      <c r="D237" s="74" t="s">
        <v>1069</v>
      </c>
      <c r="E237" s="74" t="s">
        <v>505</v>
      </c>
      <c r="F237" s="73">
        <f>144318.58+2281.35</f>
        <v>146599.93</v>
      </c>
      <c r="G237" s="73">
        <v>144318.57999999999</v>
      </c>
      <c r="H237" s="73">
        <v>144318.57999999999</v>
      </c>
    </row>
    <row r="238" spans="1:8" ht="25.5" outlineLevel="1" x14ac:dyDescent="0.25">
      <c r="A238" s="75" t="s">
        <v>768</v>
      </c>
      <c r="B238" s="74" t="s">
        <v>831</v>
      </c>
      <c r="C238" s="74" t="s">
        <v>766</v>
      </c>
      <c r="D238" s="74" t="s">
        <v>457</v>
      </c>
      <c r="E238" s="74" t="s">
        <v>455</v>
      </c>
      <c r="F238" s="73">
        <v>39093383.909999996</v>
      </c>
      <c r="G238" s="73">
        <v>39093383.909999996</v>
      </c>
      <c r="H238" s="73">
        <v>37617584.32</v>
      </c>
    </row>
    <row r="239" spans="1:8" ht="25.5" outlineLevel="2" x14ac:dyDescent="0.25">
      <c r="A239" s="75" t="s">
        <v>1068</v>
      </c>
      <c r="B239" s="74" t="s">
        <v>831</v>
      </c>
      <c r="C239" s="74" t="s">
        <v>766</v>
      </c>
      <c r="D239" s="74" t="s">
        <v>1067</v>
      </c>
      <c r="E239" s="74" t="s">
        <v>455</v>
      </c>
      <c r="F239" s="73">
        <v>2447102.31</v>
      </c>
      <c r="G239" s="73">
        <v>2447102.31</v>
      </c>
      <c r="H239" s="73">
        <v>2078024.37</v>
      </c>
    </row>
    <row r="240" spans="1:8" ht="25.5" outlineLevel="3" x14ac:dyDescent="0.25">
      <c r="A240" s="75" t="s">
        <v>474</v>
      </c>
      <c r="B240" s="74" t="s">
        <v>831</v>
      </c>
      <c r="C240" s="74" t="s">
        <v>766</v>
      </c>
      <c r="D240" s="74" t="s">
        <v>1067</v>
      </c>
      <c r="E240" s="74" t="s">
        <v>473</v>
      </c>
      <c r="F240" s="73">
        <v>2447102.31</v>
      </c>
      <c r="G240" s="73">
        <v>2447102.31</v>
      </c>
      <c r="H240" s="73">
        <v>2078024.37</v>
      </c>
    </row>
    <row r="241" spans="1:8" outlineLevel="4" x14ac:dyDescent="0.25">
      <c r="A241" s="75" t="s">
        <v>472</v>
      </c>
      <c r="B241" s="74" t="s">
        <v>831</v>
      </c>
      <c r="C241" s="74" t="s">
        <v>766</v>
      </c>
      <c r="D241" s="74" t="s">
        <v>1067</v>
      </c>
      <c r="E241" s="74" t="s">
        <v>469</v>
      </c>
      <c r="F241" s="73">
        <v>2447102.31</v>
      </c>
      <c r="G241" s="73">
        <v>2447102.31</v>
      </c>
      <c r="H241" s="73">
        <v>2078024.37</v>
      </c>
    </row>
    <row r="242" spans="1:8" ht="25.5" outlineLevel="2" x14ac:dyDescent="0.25">
      <c r="A242" s="75" t="s">
        <v>1066</v>
      </c>
      <c r="B242" s="74" t="s">
        <v>831</v>
      </c>
      <c r="C242" s="74" t="s">
        <v>766</v>
      </c>
      <c r="D242" s="74" t="s">
        <v>1065</v>
      </c>
      <c r="E242" s="74" t="s">
        <v>455</v>
      </c>
      <c r="F242" s="73">
        <v>114900</v>
      </c>
      <c r="G242" s="73">
        <v>114900</v>
      </c>
      <c r="H242" s="73">
        <v>114900</v>
      </c>
    </row>
    <row r="243" spans="1:8" ht="25.5" outlineLevel="3" x14ac:dyDescent="0.25">
      <c r="A243" s="75" t="s">
        <v>474</v>
      </c>
      <c r="B243" s="74" t="s">
        <v>831</v>
      </c>
      <c r="C243" s="74" t="s">
        <v>766</v>
      </c>
      <c r="D243" s="74" t="s">
        <v>1065</v>
      </c>
      <c r="E243" s="74" t="s">
        <v>473</v>
      </c>
      <c r="F243" s="73">
        <v>114900</v>
      </c>
      <c r="G243" s="73">
        <v>114900</v>
      </c>
      <c r="H243" s="73">
        <v>114900</v>
      </c>
    </row>
    <row r="244" spans="1:8" outlineLevel="4" x14ac:dyDescent="0.25">
      <c r="A244" s="75" t="s">
        <v>472</v>
      </c>
      <c r="B244" s="74" t="s">
        <v>831</v>
      </c>
      <c r="C244" s="74" t="s">
        <v>766</v>
      </c>
      <c r="D244" s="74" t="s">
        <v>1065</v>
      </c>
      <c r="E244" s="74" t="s">
        <v>469</v>
      </c>
      <c r="F244" s="73">
        <v>114900</v>
      </c>
      <c r="G244" s="73">
        <v>114900</v>
      </c>
      <c r="H244" s="73">
        <v>114900</v>
      </c>
    </row>
    <row r="245" spans="1:8" ht="38.25" outlineLevel="2" x14ac:dyDescent="0.25">
      <c r="A245" s="75" t="s">
        <v>1064</v>
      </c>
      <c r="B245" s="74" t="s">
        <v>831</v>
      </c>
      <c r="C245" s="74" t="s">
        <v>766</v>
      </c>
      <c r="D245" s="74" t="s">
        <v>1062</v>
      </c>
      <c r="E245" s="74" t="s">
        <v>455</v>
      </c>
      <c r="F245" s="73">
        <v>474488.5</v>
      </c>
      <c r="G245" s="73">
        <v>474488.5</v>
      </c>
      <c r="H245" s="73">
        <v>474488.5</v>
      </c>
    </row>
    <row r="246" spans="1:8" outlineLevel="3" x14ac:dyDescent="0.25">
      <c r="A246" s="75" t="s">
        <v>482</v>
      </c>
      <c r="B246" s="74" t="s">
        <v>831</v>
      </c>
      <c r="C246" s="74" t="s">
        <v>766</v>
      </c>
      <c r="D246" s="74" t="s">
        <v>1062</v>
      </c>
      <c r="E246" s="74" t="s">
        <v>481</v>
      </c>
      <c r="F246" s="73">
        <v>474488.5</v>
      </c>
      <c r="G246" s="73">
        <v>474488.5</v>
      </c>
      <c r="H246" s="73">
        <v>474488.5</v>
      </c>
    </row>
    <row r="247" spans="1:8" outlineLevel="4" x14ac:dyDescent="0.25">
      <c r="A247" s="75" t="s">
        <v>1063</v>
      </c>
      <c r="B247" s="74" t="s">
        <v>831</v>
      </c>
      <c r="C247" s="74" t="s">
        <v>766</v>
      </c>
      <c r="D247" s="74" t="s">
        <v>1062</v>
      </c>
      <c r="E247" s="74" t="s">
        <v>1061</v>
      </c>
      <c r="F247" s="73">
        <v>474488.5</v>
      </c>
      <c r="G247" s="73">
        <v>474488.5</v>
      </c>
      <c r="H247" s="73">
        <v>474488.5</v>
      </c>
    </row>
    <row r="248" spans="1:8" ht="51" outlineLevel="2" x14ac:dyDescent="0.25">
      <c r="A248" s="75" t="s">
        <v>570</v>
      </c>
      <c r="B248" s="74" t="s">
        <v>831</v>
      </c>
      <c r="C248" s="74" t="s">
        <v>766</v>
      </c>
      <c r="D248" s="74" t="s">
        <v>1060</v>
      </c>
      <c r="E248" s="74" t="s">
        <v>455</v>
      </c>
      <c r="F248" s="73">
        <v>394330.23</v>
      </c>
      <c r="G248" s="73">
        <v>394330.23</v>
      </c>
      <c r="H248" s="73">
        <v>394330.23</v>
      </c>
    </row>
    <row r="249" spans="1:8" ht="51" outlineLevel="3" x14ac:dyDescent="0.25">
      <c r="A249" s="75" t="s">
        <v>783</v>
      </c>
      <c r="B249" s="74" t="s">
        <v>831</v>
      </c>
      <c r="C249" s="74" t="s">
        <v>766</v>
      </c>
      <c r="D249" s="74" t="s">
        <v>1060</v>
      </c>
      <c r="E249" s="74" t="s">
        <v>782</v>
      </c>
      <c r="F249" s="73">
        <v>394330.23</v>
      </c>
      <c r="G249" s="73">
        <v>394330.23</v>
      </c>
      <c r="H249" s="73">
        <v>394330.23</v>
      </c>
    </row>
    <row r="250" spans="1:8" ht="25.5" outlineLevel="4" x14ac:dyDescent="0.25">
      <c r="A250" s="75" t="s">
        <v>779</v>
      </c>
      <c r="B250" s="74" t="s">
        <v>831</v>
      </c>
      <c r="C250" s="74" t="s">
        <v>766</v>
      </c>
      <c r="D250" s="74" t="s">
        <v>1060</v>
      </c>
      <c r="E250" s="74" t="s">
        <v>778</v>
      </c>
      <c r="F250" s="73">
        <v>394330.23</v>
      </c>
      <c r="G250" s="73">
        <v>394330.23</v>
      </c>
      <c r="H250" s="73">
        <v>394330.23</v>
      </c>
    </row>
    <row r="251" spans="1:8" ht="25.5" outlineLevel="2" x14ac:dyDescent="0.25">
      <c r="A251" s="75" t="s">
        <v>1059</v>
      </c>
      <c r="B251" s="74" t="s">
        <v>831</v>
      </c>
      <c r="C251" s="74" t="s">
        <v>766</v>
      </c>
      <c r="D251" s="74" t="s">
        <v>1058</v>
      </c>
      <c r="E251" s="74" t="s">
        <v>455</v>
      </c>
      <c r="F251" s="73">
        <v>32678185.760000002</v>
      </c>
      <c r="G251" s="73">
        <v>32678185.760000002</v>
      </c>
      <c r="H251" s="73">
        <v>31843385.59</v>
      </c>
    </row>
    <row r="252" spans="1:8" ht="51" outlineLevel="3" x14ac:dyDescent="0.25">
      <c r="A252" s="75" t="s">
        <v>783</v>
      </c>
      <c r="B252" s="74" t="s">
        <v>831</v>
      </c>
      <c r="C252" s="74" t="s">
        <v>766</v>
      </c>
      <c r="D252" s="74" t="s">
        <v>1058</v>
      </c>
      <c r="E252" s="74" t="s">
        <v>782</v>
      </c>
      <c r="F252" s="73">
        <v>30452161.100000001</v>
      </c>
      <c r="G252" s="73">
        <v>30457361.100000001</v>
      </c>
      <c r="H252" s="73">
        <v>30405832.09</v>
      </c>
    </row>
    <row r="253" spans="1:8" outlineLevel="4" x14ac:dyDescent="0.25">
      <c r="A253" s="75" t="s">
        <v>781</v>
      </c>
      <c r="B253" s="74" t="s">
        <v>831</v>
      </c>
      <c r="C253" s="74" t="s">
        <v>766</v>
      </c>
      <c r="D253" s="74" t="s">
        <v>1058</v>
      </c>
      <c r="E253" s="74" t="s">
        <v>780</v>
      </c>
      <c r="F253" s="73">
        <v>23093140.77</v>
      </c>
      <c r="G253" s="73">
        <v>23093140.77</v>
      </c>
      <c r="H253" s="73">
        <v>23092279.890000001</v>
      </c>
    </row>
    <row r="254" spans="1:8" ht="25.5" outlineLevel="4" x14ac:dyDescent="0.25">
      <c r="A254" s="75" t="s">
        <v>779</v>
      </c>
      <c r="B254" s="74" t="s">
        <v>831</v>
      </c>
      <c r="C254" s="74" t="s">
        <v>766</v>
      </c>
      <c r="D254" s="74" t="s">
        <v>1058</v>
      </c>
      <c r="E254" s="74" t="s">
        <v>778</v>
      </c>
      <c r="F254" s="73">
        <f>13395-5200</f>
        <v>8195</v>
      </c>
      <c r="G254" s="73">
        <v>13395</v>
      </c>
      <c r="H254" s="73">
        <v>13395</v>
      </c>
    </row>
    <row r="255" spans="1:8" ht="38.25" outlineLevel="4" x14ac:dyDescent="0.25">
      <c r="A255" s="75" t="s">
        <v>777</v>
      </c>
      <c r="B255" s="74" t="s">
        <v>831</v>
      </c>
      <c r="C255" s="74" t="s">
        <v>766</v>
      </c>
      <c r="D255" s="74" t="s">
        <v>1058</v>
      </c>
      <c r="E255" s="74" t="s">
        <v>776</v>
      </c>
      <c r="F255" s="73">
        <v>7350825.3300000001</v>
      </c>
      <c r="G255" s="73">
        <v>7350825.3300000001</v>
      </c>
      <c r="H255" s="73">
        <v>7300157.2000000002</v>
      </c>
    </row>
    <row r="256" spans="1:8" ht="25.5" outlineLevel="3" x14ac:dyDescent="0.25">
      <c r="A256" s="75" t="s">
        <v>474</v>
      </c>
      <c r="B256" s="74" t="s">
        <v>831</v>
      </c>
      <c r="C256" s="74" t="s">
        <v>766</v>
      </c>
      <c r="D256" s="74" t="s">
        <v>1058</v>
      </c>
      <c r="E256" s="74" t="s">
        <v>473</v>
      </c>
      <c r="F256" s="73">
        <f>2210920.66+5200</f>
        <v>2216120.66</v>
      </c>
      <c r="G256" s="73">
        <v>2210920.66</v>
      </c>
      <c r="H256" s="73">
        <v>1427649.5</v>
      </c>
    </row>
    <row r="257" spans="1:8" outlineLevel="4" x14ac:dyDescent="0.25">
      <c r="A257" s="75" t="s">
        <v>472</v>
      </c>
      <c r="B257" s="74" t="s">
        <v>831</v>
      </c>
      <c r="C257" s="74" t="s">
        <v>766</v>
      </c>
      <c r="D257" s="74" t="s">
        <v>1058</v>
      </c>
      <c r="E257" s="74" t="s">
        <v>469</v>
      </c>
      <c r="F257" s="73">
        <f>2210920.66+5200</f>
        <v>2216120.66</v>
      </c>
      <c r="G257" s="73">
        <v>2210920.66</v>
      </c>
      <c r="H257" s="73">
        <v>1427649.5</v>
      </c>
    </row>
    <row r="258" spans="1:8" outlineLevel="4" x14ac:dyDescent="0.25">
      <c r="A258" s="75" t="s">
        <v>506</v>
      </c>
      <c r="B258" s="74" t="s">
        <v>831</v>
      </c>
      <c r="C258" s="74" t="s">
        <v>766</v>
      </c>
      <c r="D258" s="74" t="s">
        <v>1058</v>
      </c>
      <c r="E258" s="74" t="s">
        <v>505</v>
      </c>
      <c r="F258" s="73">
        <v>0</v>
      </c>
      <c r="G258" s="73">
        <v>0</v>
      </c>
      <c r="H258" s="73">
        <v>0</v>
      </c>
    </row>
    <row r="259" spans="1:8" outlineLevel="3" x14ac:dyDescent="0.25">
      <c r="A259" s="75" t="s">
        <v>482</v>
      </c>
      <c r="B259" s="74" t="s">
        <v>831</v>
      </c>
      <c r="C259" s="74" t="s">
        <v>766</v>
      </c>
      <c r="D259" s="74" t="s">
        <v>1058</v>
      </c>
      <c r="E259" s="74" t="s">
        <v>481</v>
      </c>
      <c r="F259" s="73">
        <v>9904</v>
      </c>
      <c r="G259" s="73">
        <v>9904</v>
      </c>
      <c r="H259" s="73">
        <v>9904</v>
      </c>
    </row>
    <row r="260" spans="1:8" outlineLevel="4" x14ac:dyDescent="0.25">
      <c r="A260" s="75" t="s">
        <v>518</v>
      </c>
      <c r="B260" s="74" t="s">
        <v>831</v>
      </c>
      <c r="C260" s="74" t="s">
        <v>766</v>
      </c>
      <c r="D260" s="74" t="s">
        <v>1058</v>
      </c>
      <c r="E260" s="74" t="s">
        <v>516</v>
      </c>
      <c r="F260" s="73">
        <v>9904</v>
      </c>
      <c r="G260" s="73">
        <v>9904</v>
      </c>
      <c r="H260" s="73">
        <v>9904</v>
      </c>
    </row>
    <row r="261" spans="1:8" ht="25.5" outlineLevel="2" x14ac:dyDescent="0.25">
      <c r="A261" s="75" t="s">
        <v>1057</v>
      </c>
      <c r="B261" s="74" t="s">
        <v>831</v>
      </c>
      <c r="C261" s="74" t="s">
        <v>766</v>
      </c>
      <c r="D261" s="74" t="s">
        <v>1056</v>
      </c>
      <c r="E261" s="74" t="s">
        <v>455</v>
      </c>
      <c r="F261" s="73">
        <v>2984377.11</v>
      </c>
      <c r="G261" s="73">
        <v>2984377.11</v>
      </c>
      <c r="H261" s="73">
        <v>2712455.63</v>
      </c>
    </row>
    <row r="262" spans="1:8" ht="51" outlineLevel="3" x14ac:dyDescent="0.25">
      <c r="A262" s="75" t="s">
        <v>783</v>
      </c>
      <c r="B262" s="74" t="s">
        <v>831</v>
      </c>
      <c r="C262" s="74" t="s">
        <v>766</v>
      </c>
      <c r="D262" s="74" t="s">
        <v>1056</v>
      </c>
      <c r="E262" s="74" t="s">
        <v>782</v>
      </c>
      <c r="F262" s="73">
        <v>218800</v>
      </c>
      <c r="G262" s="73">
        <v>218800</v>
      </c>
      <c r="H262" s="73">
        <v>180954</v>
      </c>
    </row>
    <row r="263" spans="1:8" ht="25.5" outlineLevel="4" x14ac:dyDescent="0.25">
      <c r="A263" s="75" t="s">
        <v>779</v>
      </c>
      <c r="B263" s="74" t="s">
        <v>831</v>
      </c>
      <c r="C263" s="74" t="s">
        <v>766</v>
      </c>
      <c r="D263" s="74" t="s">
        <v>1056</v>
      </c>
      <c r="E263" s="74" t="s">
        <v>778</v>
      </c>
      <c r="F263" s="73">
        <v>218800</v>
      </c>
      <c r="G263" s="73">
        <v>218800</v>
      </c>
      <c r="H263" s="73">
        <v>180954</v>
      </c>
    </row>
    <row r="264" spans="1:8" ht="25.5" outlineLevel="3" x14ac:dyDescent="0.25">
      <c r="A264" s="75" t="s">
        <v>474</v>
      </c>
      <c r="B264" s="74" t="s">
        <v>831</v>
      </c>
      <c r="C264" s="74" t="s">
        <v>766</v>
      </c>
      <c r="D264" s="74" t="s">
        <v>1056</v>
      </c>
      <c r="E264" s="74" t="s">
        <v>473</v>
      </c>
      <c r="F264" s="73">
        <v>2748732.11</v>
      </c>
      <c r="G264" s="73">
        <v>2748732.11</v>
      </c>
      <c r="H264" s="73">
        <v>2514658.63</v>
      </c>
    </row>
    <row r="265" spans="1:8" outlineLevel="4" x14ac:dyDescent="0.25">
      <c r="A265" s="75" t="s">
        <v>472</v>
      </c>
      <c r="B265" s="74" t="s">
        <v>831</v>
      </c>
      <c r="C265" s="74" t="s">
        <v>766</v>
      </c>
      <c r="D265" s="74" t="s">
        <v>1056</v>
      </c>
      <c r="E265" s="74" t="s">
        <v>469</v>
      </c>
      <c r="F265" s="73">
        <v>2748732.11</v>
      </c>
      <c r="G265" s="73">
        <v>2748732.11</v>
      </c>
      <c r="H265" s="73">
        <v>2514658.63</v>
      </c>
    </row>
    <row r="266" spans="1:8" outlineLevel="3" x14ac:dyDescent="0.25">
      <c r="A266" s="75" t="s">
        <v>482</v>
      </c>
      <c r="B266" s="74" t="s">
        <v>831</v>
      </c>
      <c r="C266" s="74" t="s">
        <v>766</v>
      </c>
      <c r="D266" s="74" t="s">
        <v>1056</v>
      </c>
      <c r="E266" s="74" t="s">
        <v>481</v>
      </c>
      <c r="F266" s="73">
        <v>16845</v>
      </c>
      <c r="G266" s="73">
        <v>16845</v>
      </c>
      <c r="H266" s="73">
        <v>16843</v>
      </c>
    </row>
    <row r="267" spans="1:8" ht="25.5" outlineLevel="4" x14ac:dyDescent="0.25">
      <c r="A267" s="75" t="s">
        <v>913</v>
      </c>
      <c r="B267" s="74" t="s">
        <v>831</v>
      </c>
      <c r="C267" s="74" t="s">
        <v>766</v>
      </c>
      <c r="D267" s="74" t="s">
        <v>1056</v>
      </c>
      <c r="E267" s="74" t="s">
        <v>912</v>
      </c>
      <c r="F267" s="73">
        <v>3486</v>
      </c>
      <c r="G267" s="73">
        <v>3486</v>
      </c>
      <c r="H267" s="73">
        <v>3484</v>
      </c>
    </row>
    <row r="268" spans="1:8" outlineLevel="4" x14ac:dyDescent="0.25">
      <c r="A268" s="75" t="s">
        <v>518</v>
      </c>
      <c r="B268" s="74" t="s">
        <v>831</v>
      </c>
      <c r="C268" s="74" t="s">
        <v>766</v>
      </c>
      <c r="D268" s="74" t="s">
        <v>1056</v>
      </c>
      <c r="E268" s="74" t="s">
        <v>516</v>
      </c>
      <c r="F268" s="73">
        <v>13359</v>
      </c>
      <c r="G268" s="73">
        <v>13359</v>
      </c>
      <c r="H268" s="73">
        <v>13359</v>
      </c>
    </row>
    <row r="269" spans="1:8" ht="25.5" outlineLevel="1" x14ac:dyDescent="0.25">
      <c r="A269" s="75" t="s">
        <v>1055</v>
      </c>
      <c r="B269" s="74" t="s">
        <v>831</v>
      </c>
      <c r="C269" s="74" t="s">
        <v>1054</v>
      </c>
      <c r="D269" s="74" t="s">
        <v>457</v>
      </c>
      <c r="E269" s="74" t="s">
        <v>455</v>
      </c>
      <c r="F269" s="73">
        <v>2690080</v>
      </c>
      <c r="G269" s="73">
        <v>2690080</v>
      </c>
      <c r="H269" s="73">
        <v>1162372</v>
      </c>
    </row>
    <row r="270" spans="1:8" ht="25.5" outlineLevel="2" x14ac:dyDescent="0.25">
      <c r="A270" s="75" t="s">
        <v>583</v>
      </c>
      <c r="B270" s="74" t="s">
        <v>831</v>
      </c>
      <c r="C270" s="74" t="s">
        <v>1054</v>
      </c>
      <c r="D270" s="74" t="s">
        <v>582</v>
      </c>
      <c r="E270" s="74" t="s">
        <v>455</v>
      </c>
      <c r="F270" s="73">
        <v>2690080</v>
      </c>
      <c r="G270" s="73">
        <v>2690080</v>
      </c>
      <c r="H270" s="73">
        <v>1162372</v>
      </c>
    </row>
    <row r="271" spans="1:8" ht="25.5" outlineLevel="3" x14ac:dyDescent="0.25">
      <c r="A271" s="75" t="s">
        <v>474</v>
      </c>
      <c r="B271" s="74" t="s">
        <v>831</v>
      </c>
      <c r="C271" s="74" t="s">
        <v>1054</v>
      </c>
      <c r="D271" s="74" t="s">
        <v>582</v>
      </c>
      <c r="E271" s="74" t="s">
        <v>473</v>
      </c>
      <c r="F271" s="73">
        <v>2678008</v>
      </c>
      <c r="G271" s="73">
        <v>2678008</v>
      </c>
      <c r="H271" s="73">
        <v>1150300</v>
      </c>
    </row>
    <row r="272" spans="1:8" outlineLevel="4" x14ac:dyDescent="0.25">
      <c r="A272" s="75" t="s">
        <v>472</v>
      </c>
      <c r="B272" s="74" t="s">
        <v>831</v>
      </c>
      <c r="C272" s="74" t="s">
        <v>1054</v>
      </c>
      <c r="D272" s="74" t="s">
        <v>582</v>
      </c>
      <c r="E272" s="74" t="s">
        <v>469</v>
      </c>
      <c r="F272" s="73">
        <v>2678008</v>
      </c>
      <c r="G272" s="73">
        <v>2678008</v>
      </c>
      <c r="H272" s="73">
        <v>1150300</v>
      </c>
    </row>
    <row r="273" spans="1:8" outlineLevel="3" x14ac:dyDescent="0.25">
      <c r="A273" s="75" t="s">
        <v>482</v>
      </c>
      <c r="B273" s="74" t="s">
        <v>831</v>
      </c>
      <c r="C273" s="74" t="s">
        <v>1054</v>
      </c>
      <c r="D273" s="74" t="s">
        <v>582</v>
      </c>
      <c r="E273" s="74" t="s">
        <v>481</v>
      </c>
      <c r="F273" s="73">
        <v>12072</v>
      </c>
      <c r="G273" s="73">
        <v>12072</v>
      </c>
      <c r="H273" s="73">
        <v>12072</v>
      </c>
    </row>
    <row r="274" spans="1:8" ht="25.5" outlineLevel="4" x14ac:dyDescent="0.25">
      <c r="A274" s="75" t="s">
        <v>504</v>
      </c>
      <c r="B274" s="74" t="s">
        <v>831</v>
      </c>
      <c r="C274" s="74" t="s">
        <v>1054</v>
      </c>
      <c r="D274" s="74" t="s">
        <v>582</v>
      </c>
      <c r="E274" s="74" t="s">
        <v>502</v>
      </c>
      <c r="F274" s="73">
        <v>12072</v>
      </c>
      <c r="G274" s="73">
        <v>12072</v>
      </c>
      <c r="H274" s="73">
        <v>12072</v>
      </c>
    </row>
    <row r="275" spans="1:8" outlineLevel="1" x14ac:dyDescent="0.25">
      <c r="A275" s="75" t="s">
        <v>1053</v>
      </c>
      <c r="B275" s="74" t="s">
        <v>831</v>
      </c>
      <c r="C275" s="74" t="s">
        <v>1047</v>
      </c>
      <c r="D275" s="74" t="s">
        <v>457</v>
      </c>
      <c r="E275" s="74" t="s">
        <v>455</v>
      </c>
      <c r="F275" s="73">
        <v>14673873.6</v>
      </c>
      <c r="G275" s="73">
        <v>14673873.6</v>
      </c>
      <c r="H275" s="73">
        <v>14518573.92</v>
      </c>
    </row>
    <row r="276" spans="1:8" ht="63.75" outlineLevel="2" x14ac:dyDescent="0.25">
      <c r="A276" s="75" t="s">
        <v>1052</v>
      </c>
      <c r="B276" s="74" t="s">
        <v>831</v>
      </c>
      <c r="C276" s="74" t="s">
        <v>1047</v>
      </c>
      <c r="D276" s="74" t="s">
        <v>1051</v>
      </c>
      <c r="E276" s="74" t="s">
        <v>455</v>
      </c>
      <c r="F276" s="73">
        <v>8736700</v>
      </c>
      <c r="G276" s="73">
        <v>8736700</v>
      </c>
      <c r="H276" s="73">
        <v>8581400.3599999994</v>
      </c>
    </row>
    <row r="277" spans="1:8" ht="51" outlineLevel="3" x14ac:dyDescent="0.25">
      <c r="A277" s="75" t="s">
        <v>783</v>
      </c>
      <c r="B277" s="74" t="s">
        <v>831</v>
      </c>
      <c r="C277" s="74" t="s">
        <v>1047</v>
      </c>
      <c r="D277" s="74" t="s">
        <v>1051</v>
      </c>
      <c r="E277" s="74" t="s">
        <v>782</v>
      </c>
      <c r="F277" s="73">
        <v>2495699.64</v>
      </c>
      <c r="G277" s="73">
        <v>2495699.64</v>
      </c>
      <c r="H277" s="73">
        <v>2495699.64</v>
      </c>
    </row>
    <row r="278" spans="1:8" outlineLevel="4" x14ac:dyDescent="0.25">
      <c r="A278" s="75" t="s">
        <v>781</v>
      </c>
      <c r="B278" s="74" t="s">
        <v>831</v>
      </c>
      <c r="C278" s="74" t="s">
        <v>1047</v>
      </c>
      <c r="D278" s="74" t="s">
        <v>1051</v>
      </c>
      <c r="E278" s="74" t="s">
        <v>780</v>
      </c>
      <c r="F278" s="73">
        <v>1916820</v>
      </c>
      <c r="G278" s="73">
        <v>1916820</v>
      </c>
      <c r="H278" s="73">
        <v>1916820</v>
      </c>
    </row>
    <row r="279" spans="1:8" ht="38.25" outlineLevel="4" x14ac:dyDescent="0.25">
      <c r="A279" s="75" t="s">
        <v>777</v>
      </c>
      <c r="B279" s="74" t="s">
        <v>831</v>
      </c>
      <c r="C279" s="74" t="s">
        <v>1047</v>
      </c>
      <c r="D279" s="74" t="s">
        <v>1051</v>
      </c>
      <c r="E279" s="74" t="s">
        <v>776</v>
      </c>
      <c r="F279" s="73">
        <v>578879.64</v>
      </c>
      <c r="G279" s="73">
        <v>578879.64</v>
      </c>
      <c r="H279" s="73">
        <v>578879.64</v>
      </c>
    </row>
    <row r="280" spans="1:8" outlineLevel="3" x14ac:dyDescent="0.25">
      <c r="A280" s="75" t="s">
        <v>482</v>
      </c>
      <c r="B280" s="74" t="s">
        <v>831</v>
      </c>
      <c r="C280" s="74" t="s">
        <v>1047</v>
      </c>
      <c r="D280" s="74" t="s">
        <v>1051</v>
      </c>
      <c r="E280" s="74" t="s">
        <v>481</v>
      </c>
      <c r="F280" s="73">
        <v>6241000.3600000003</v>
      </c>
      <c r="G280" s="73">
        <v>6241000.3600000003</v>
      </c>
      <c r="H280" s="73">
        <v>6085700.7199999997</v>
      </c>
    </row>
    <row r="281" spans="1:8" ht="51" outlineLevel="4" x14ac:dyDescent="0.25">
      <c r="A281" s="75" t="s">
        <v>832</v>
      </c>
      <c r="B281" s="74" t="s">
        <v>831</v>
      </c>
      <c r="C281" s="74" t="s">
        <v>1047</v>
      </c>
      <c r="D281" s="74" t="s">
        <v>1051</v>
      </c>
      <c r="E281" s="74" t="s">
        <v>828</v>
      </c>
      <c r="F281" s="73">
        <v>6241000.3600000003</v>
      </c>
      <c r="G281" s="73">
        <v>6241000.3600000003</v>
      </c>
      <c r="H281" s="73">
        <v>6085700.7199999997</v>
      </c>
    </row>
    <row r="282" spans="1:8" ht="76.5" outlineLevel="2" x14ac:dyDescent="0.25">
      <c r="A282" s="75" t="s">
        <v>1050</v>
      </c>
      <c r="B282" s="74" t="s">
        <v>831</v>
      </c>
      <c r="C282" s="74" t="s">
        <v>1047</v>
      </c>
      <c r="D282" s="74" t="s">
        <v>1049</v>
      </c>
      <c r="E282" s="74" t="s">
        <v>455</v>
      </c>
      <c r="F282" s="73">
        <v>5820300</v>
      </c>
      <c r="G282" s="73">
        <v>5820300</v>
      </c>
      <c r="H282" s="73">
        <v>5820300</v>
      </c>
    </row>
    <row r="283" spans="1:8" ht="51" outlineLevel="3" x14ac:dyDescent="0.25">
      <c r="A283" s="75" t="s">
        <v>783</v>
      </c>
      <c r="B283" s="74" t="s">
        <v>831</v>
      </c>
      <c r="C283" s="74" t="s">
        <v>1047</v>
      </c>
      <c r="D283" s="74" t="s">
        <v>1049</v>
      </c>
      <c r="E283" s="74" t="s">
        <v>782</v>
      </c>
      <c r="F283" s="73">
        <v>5820300</v>
      </c>
      <c r="G283" s="73">
        <v>5820300</v>
      </c>
      <c r="H283" s="73">
        <v>5820300</v>
      </c>
    </row>
    <row r="284" spans="1:8" outlineLevel="4" x14ac:dyDescent="0.25">
      <c r="A284" s="75" t="s">
        <v>781</v>
      </c>
      <c r="B284" s="74" t="s">
        <v>831</v>
      </c>
      <c r="C284" s="74" t="s">
        <v>1047</v>
      </c>
      <c r="D284" s="74" t="s">
        <v>1049</v>
      </c>
      <c r="E284" s="74" t="s">
        <v>780</v>
      </c>
      <c r="F284" s="73">
        <v>4470276.49</v>
      </c>
      <c r="G284" s="73">
        <v>4470276.49</v>
      </c>
      <c r="H284" s="73">
        <v>4470276.49</v>
      </c>
    </row>
    <row r="285" spans="1:8" ht="38.25" outlineLevel="4" x14ac:dyDescent="0.25">
      <c r="A285" s="75" t="s">
        <v>777</v>
      </c>
      <c r="B285" s="74" t="s">
        <v>831</v>
      </c>
      <c r="C285" s="74" t="s">
        <v>1047</v>
      </c>
      <c r="D285" s="74" t="s">
        <v>1049</v>
      </c>
      <c r="E285" s="74" t="s">
        <v>776</v>
      </c>
      <c r="F285" s="73">
        <v>1350023.51</v>
      </c>
      <c r="G285" s="73">
        <v>1350023.51</v>
      </c>
      <c r="H285" s="73">
        <v>1350023.51</v>
      </c>
    </row>
    <row r="286" spans="1:8" ht="38.25" outlineLevel="2" x14ac:dyDescent="0.25">
      <c r="A286" s="75" t="s">
        <v>1048</v>
      </c>
      <c r="B286" s="74" t="s">
        <v>831</v>
      </c>
      <c r="C286" s="74" t="s">
        <v>1047</v>
      </c>
      <c r="D286" s="74" t="s">
        <v>1046</v>
      </c>
      <c r="E286" s="74" t="s">
        <v>455</v>
      </c>
      <c r="F286" s="73">
        <v>116873.60000000001</v>
      </c>
      <c r="G286" s="73">
        <v>116873.60000000001</v>
      </c>
      <c r="H286" s="73">
        <v>116873.56</v>
      </c>
    </row>
    <row r="287" spans="1:8" ht="25.5" outlineLevel="3" x14ac:dyDescent="0.25">
      <c r="A287" s="75" t="s">
        <v>474</v>
      </c>
      <c r="B287" s="74" t="s">
        <v>831</v>
      </c>
      <c r="C287" s="74" t="s">
        <v>1047</v>
      </c>
      <c r="D287" s="74" t="s">
        <v>1046</v>
      </c>
      <c r="E287" s="74" t="s">
        <v>473</v>
      </c>
      <c r="F287" s="73">
        <v>116873.60000000001</v>
      </c>
      <c r="G287" s="73">
        <v>116873.60000000001</v>
      </c>
      <c r="H287" s="73">
        <v>116873.56</v>
      </c>
    </row>
    <row r="288" spans="1:8" outlineLevel="4" x14ac:dyDescent="0.25">
      <c r="A288" s="75" t="s">
        <v>472</v>
      </c>
      <c r="B288" s="74" t="s">
        <v>831</v>
      </c>
      <c r="C288" s="74" t="s">
        <v>1047</v>
      </c>
      <c r="D288" s="74" t="s">
        <v>1046</v>
      </c>
      <c r="E288" s="74" t="s">
        <v>469</v>
      </c>
      <c r="F288" s="73">
        <v>116873.60000000001</v>
      </c>
      <c r="G288" s="73">
        <v>116873.60000000001</v>
      </c>
      <c r="H288" s="73">
        <v>116873.56</v>
      </c>
    </row>
    <row r="289" spans="1:8" outlineLevel="1" x14ac:dyDescent="0.25">
      <c r="A289" s="75" t="s">
        <v>1045</v>
      </c>
      <c r="B289" s="74" t="s">
        <v>831</v>
      </c>
      <c r="C289" s="74" t="s">
        <v>1042</v>
      </c>
      <c r="D289" s="74" t="s">
        <v>457</v>
      </c>
      <c r="E289" s="74" t="s">
        <v>455</v>
      </c>
      <c r="F289" s="73">
        <v>3400092</v>
      </c>
      <c r="G289" s="73">
        <v>3400092</v>
      </c>
      <c r="H289" s="73">
        <v>2501930.19</v>
      </c>
    </row>
    <row r="290" spans="1:8" ht="38.25" outlineLevel="2" x14ac:dyDescent="0.25">
      <c r="A290" s="75" t="s">
        <v>1044</v>
      </c>
      <c r="B290" s="74" t="s">
        <v>831</v>
      </c>
      <c r="C290" s="74" t="s">
        <v>1042</v>
      </c>
      <c r="D290" s="74" t="s">
        <v>1043</v>
      </c>
      <c r="E290" s="74" t="s">
        <v>455</v>
      </c>
      <c r="F290" s="73">
        <v>2596962</v>
      </c>
      <c r="G290" s="73">
        <v>2596962</v>
      </c>
      <c r="H290" s="73">
        <v>2251598.19</v>
      </c>
    </row>
    <row r="291" spans="1:8" ht="51" outlineLevel="3" x14ac:dyDescent="0.25">
      <c r="A291" s="75" t="s">
        <v>783</v>
      </c>
      <c r="B291" s="74" t="s">
        <v>831</v>
      </c>
      <c r="C291" s="74" t="s">
        <v>1042</v>
      </c>
      <c r="D291" s="74" t="s">
        <v>1043</v>
      </c>
      <c r="E291" s="74" t="s">
        <v>782</v>
      </c>
      <c r="F291" s="73">
        <v>27962</v>
      </c>
      <c r="G291" s="73">
        <v>27962</v>
      </c>
      <c r="H291" s="73">
        <v>21476.19</v>
      </c>
    </row>
    <row r="292" spans="1:8" outlineLevel="4" x14ac:dyDescent="0.25">
      <c r="A292" s="75" t="s">
        <v>781</v>
      </c>
      <c r="B292" s="74" t="s">
        <v>831</v>
      </c>
      <c r="C292" s="74" t="s">
        <v>1042</v>
      </c>
      <c r="D292" s="74" t="s">
        <v>1043</v>
      </c>
      <c r="E292" s="74" t="s">
        <v>780</v>
      </c>
      <c r="F292" s="73">
        <v>21476.19</v>
      </c>
      <c r="G292" s="73">
        <v>21476.19</v>
      </c>
      <c r="H292" s="73">
        <v>21476.19</v>
      </c>
    </row>
    <row r="293" spans="1:8" ht="38.25" outlineLevel="4" x14ac:dyDescent="0.25">
      <c r="A293" s="75" t="s">
        <v>777</v>
      </c>
      <c r="B293" s="74" t="s">
        <v>831</v>
      </c>
      <c r="C293" s="74" t="s">
        <v>1042</v>
      </c>
      <c r="D293" s="74" t="s">
        <v>1043</v>
      </c>
      <c r="E293" s="74" t="s">
        <v>776</v>
      </c>
      <c r="F293" s="73">
        <v>6485.81</v>
      </c>
      <c r="G293" s="73">
        <v>6485.81</v>
      </c>
      <c r="H293" s="73">
        <v>0</v>
      </c>
    </row>
    <row r="294" spans="1:8" ht="25.5" outlineLevel="3" x14ac:dyDescent="0.25">
      <c r="A294" s="75" t="s">
        <v>474</v>
      </c>
      <c r="B294" s="74" t="s">
        <v>831</v>
      </c>
      <c r="C294" s="74" t="s">
        <v>1042</v>
      </c>
      <c r="D294" s="74" t="s">
        <v>1043</v>
      </c>
      <c r="E294" s="74" t="s">
        <v>473</v>
      </c>
      <c r="F294" s="73">
        <v>2569000</v>
      </c>
      <c r="G294" s="73">
        <v>2569000</v>
      </c>
      <c r="H294" s="73">
        <v>2230122</v>
      </c>
    </row>
    <row r="295" spans="1:8" outlineLevel="4" x14ac:dyDescent="0.25">
      <c r="A295" s="75" t="s">
        <v>472</v>
      </c>
      <c r="B295" s="74" t="s">
        <v>831</v>
      </c>
      <c r="C295" s="74" t="s">
        <v>1042</v>
      </c>
      <c r="D295" s="74" t="s">
        <v>1043</v>
      </c>
      <c r="E295" s="74" t="s">
        <v>469</v>
      </c>
      <c r="F295" s="73">
        <v>2569000</v>
      </c>
      <c r="G295" s="73">
        <v>2569000</v>
      </c>
      <c r="H295" s="73">
        <v>2230122</v>
      </c>
    </row>
    <row r="296" spans="1:8" ht="25.5" outlineLevel="2" x14ac:dyDescent="0.25">
      <c r="A296" s="75" t="s">
        <v>960</v>
      </c>
      <c r="B296" s="74" t="s">
        <v>831</v>
      </c>
      <c r="C296" s="74" t="s">
        <v>1042</v>
      </c>
      <c r="D296" s="74" t="s">
        <v>959</v>
      </c>
      <c r="E296" s="74" t="s">
        <v>455</v>
      </c>
      <c r="F296" s="73">
        <v>803130</v>
      </c>
      <c r="G296" s="73">
        <v>803130</v>
      </c>
      <c r="H296" s="73">
        <v>250332</v>
      </c>
    </row>
    <row r="297" spans="1:8" ht="25.5" outlineLevel="3" x14ac:dyDescent="0.25">
      <c r="A297" s="75" t="s">
        <v>474</v>
      </c>
      <c r="B297" s="74" t="s">
        <v>831</v>
      </c>
      <c r="C297" s="74" t="s">
        <v>1042</v>
      </c>
      <c r="D297" s="74" t="s">
        <v>959</v>
      </c>
      <c r="E297" s="74" t="s">
        <v>473</v>
      </c>
      <c r="F297" s="73">
        <v>803130</v>
      </c>
      <c r="G297" s="73">
        <v>803130</v>
      </c>
      <c r="H297" s="73">
        <v>250332</v>
      </c>
    </row>
    <row r="298" spans="1:8" outlineLevel="4" x14ac:dyDescent="0.25">
      <c r="A298" s="75" t="s">
        <v>472</v>
      </c>
      <c r="B298" s="74" t="s">
        <v>831</v>
      </c>
      <c r="C298" s="74" t="s">
        <v>1042</v>
      </c>
      <c r="D298" s="74" t="s">
        <v>959</v>
      </c>
      <c r="E298" s="74" t="s">
        <v>469</v>
      </c>
      <c r="F298" s="73">
        <v>803130</v>
      </c>
      <c r="G298" s="73">
        <v>803130</v>
      </c>
      <c r="H298" s="73">
        <v>250332</v>
      </c>
    </row>
    <row r="299" spans="1:8" outlineLevel="1" x14ac:dyDescent="0.25">
      <c r="A299" s="75" t="s">
        <v>1041</v>
      </c>
      <c r="B299" s="74" t="s">
        <v>831</v>
      </c>
      <c r="C299" s="74" t="s">
        <v>1027</v>
      </c>
      <c r="D299" s="74" t="s">
        <v>457</v>
      </c>
      <c r="E299" s="74" t="s">
        <v>455</v>
      </c>
      <c r="F299" s="73">
        <v>145836049.62</v>
      </c>
      <c r="G299" s="73">
        <v>145836049.62</v>
      </c>
      <c r="H299" s="73">
        <v>138848023.09999999</v>
      </c>
    </row>
    <row r="300" spans="1:8" ht="25.5" outlineLevel="2" x14ac:dyDescent="0.25">
      <c r="A300" s="75" t="s">
        <v>1040</v>
      </c>
      <c r="B300" s="74" t="s">
        <v>831</v>
      </c>
      <c r="C300" s="74" t="s">
        <v>1027</v>
      </c>
      <c r="D300" s="74" t="s">
        <v>1039</v>
      </c>
      <c r="E300" s="74" t="s">
        <v>455</v>
      </c>
      <c r="F300" s="73">
        <v>43422062.119999997</v>
      </c>
      <c r="G300" s="73">
        <v>43422062.119999997</v>
      </c>
      <c r="H300" s="73">
        <v>41558450.119999997</v>
      </c>
    </row>
    <row r="301" spans="1:8" ht="25.5" outlineLevel="3" x14ac:dyDescent="0.25">
      <c r="A301" s="75" t="s">
        <v>474</v>
      </c>
      <c r="B301" s="74" t="s">
        <v>831</v>
      </c>
      <c r="C301" s="74" t="s">
        <v>1027</v>
      </c>
      <c r="D301" s="74" t="s">
        <v>1039</v>
      </c>
      <c r="E301" s="74" t="s">
        <v>473</v>
      </c>
      <c r="F301" s="73">
        <v>43422062.119999997</v>
      </c>
      <c r="G301" s="73">
        <v>43422062.119999997</v>
      </c>
      <c r="H301" s="73">
        <v>41558450.119999997</v>
      </c>
    </row>
    <row r="302" spans="1:8" ht="25.5" outlineLevel="4" x14ac:dyDescent="0.25">
      <c r="A302" s="75" t="s">
        <v>743</v>
      </c>
      <c r="B302" s="74" t="s">
        <v>831</v>
      </c>
      <c r="C302" s="74" t="s">
        <v>1027</v>
      </c>
      <c r="D302" s="74" t="s">
        <v>1039</v>
      </c>
      <c r="E302" s="74" t="s">
        <v>742</v>
      </c>
      <c r="F302" s="73">
        <v>10122586.74</v>
      </c>
      <c r="G302" s="73">
        <v>10122586.74</v>
      </c>
      <c r="H302" s="73">
        <v>8775586.7400000002</v>
      </c>
    </row>
    <row r="303" spans="1:8" outlineLevel="4" x14ac:dyDescent="0.25">
      <c r="A303" s="75" t="s">
        <v>472</v>
      </c>
      <c r="B303" s="74" t="s">
        <v>831</v>
      </c>
      <c r="C303" s="74" t="s">
        <v>1027</v>
      </c>
      <c r="D303" s="74" t="s">
        <v>1039</v>
      </c>
      <c r="E303" s="74" t="s">
        <v>469</v>
      </c>
      <c r="F303" s="73">
        <v>33299475.379999999</v>
      </c>
      <c r="G303" s="73">
        <v>33299475.379999999</v>
      </c>
      <c r="H303" s="73">
        <v>32782863.379999999</v>
      </c>
    </row>
    <row r="304" spans="1:8" ht="63.75" outlineLevel="2" x14ac:dyDescent="0.25">
      <c r="A304" s="75" t="s">
        <v>1038</v>
      </c>
      <c r="B304" s="74" t="s">
        <v>831</v>
      </c>
      <c r="C304" s="74" t="s">
        <v>1027</v>
      </c>
      <c r="D304" s="74" t="s">
        <v>1037</v>
      </c>
      <c r="E304" s="74" t="s">
        <v>455</v>
      </c>
      <c r="F304" s="73">
        <v>1350000</v>
      </c>
      <c r="G304" s="73">
        <v>1350000</v>
      </c>
      <c r="H304" s="73">
        <v>1350000</v>
      </c>
    </row>
    <row r="305" spans="1:8" ht="25.5" outlineLevel="3" x14ac:dyDescent="0.25">
      <c r="A305" s="75" t="s">
        <v>474</v>
      </c>
      <c r="B305" s="74" t="s">
        <v>831</v>
      </c>
      <c r="C305" s="74" t="s">
        <v>1027</v>
      </c>
      <c r="D305" s="74" t="s">
        <v>1037</v>
      </c>
      <c r="E305" s="74" t="s">
        <v>473</v>
      </c>
      <c r="F305" s="73">
        <v>1350000</v>
      </c>
      <c r="G305" s="73">
        <v>1350000</v>
      </c>
      <c r="H305" s="73">
        <v>1350000</v>
      </c>
    </row>
    <row r="306" spans="1:8" outlineLevel="4" x14ac:dyDescent="0.25">
      <c r="A306" s="75" t="s">
        <v>472</v>
      </c>
      <c r="B306" s="74" t="s">
        <v>831</v>
      </c>
      <c r="C306" s="74" t="s">
        <v>1027</v>
      </c>
      <c r="D306" s="74" t="s">
        <v>1037</v>
      </c>
      <c r="E306" s="74" t="s">
        <v>469</v>
      </c>
      <c r="F306" s="73">
        <v>1350000</v>
      </c>
      <c r="G306" s="73">
        <v>1350000</v>
      </c>
      <c r="H306" s="73">
        <v>1350000</v>
      </c>
    </row>
    <row r="307" spans="1:8" ht="51" outlineLevel="2" x14ac:dyDescent="0.25">
      <c r="A307" s="75" t="s">
        <v>1036</v>
      </c>
      <c r="B307" s="74" t="s">
        <v>831</v>
      </c>
      <c r="C307" s="74" t="s">
        <v>1027</v>
      </c>
      <c r="D307" s="74" t="s">
        <v>1035</v>
      </c>
      <c r="E307" s="74" t="s">
        <v>455</v>
      </c>
      <c r="F307" s="73">
        <v>36059774.700000003</v>
      </c>
      <c r="G307" s="73">
        <v>36059774.700000003</v>
      </c>
      <c r="H307" s="73">
        <v>33314643.989999998</v>
      </c>
    </row>
    <row r="308" spans="1:8" ht="25.5" outlineLevel="3" x14ac:dyDescent="0.25">
      <c r="A308" s="75" t="s">
        <v>474</v>
      </c>
      <c r="B308" s="74" t="s">
        <v>831</v>
      </c>
      <c r="C308" s="74" t="s">
        <v>1027</v>
      </c>
      <c r="D308" s="74" t="s">
        <v>1035</v>
      </c>
      <c r="E308" s="74" t="s">
        <v>473</v>
      </c>
      <c r="F308" s="73">
        <v>36059774.700000003</v>
      </c>
      <c r="G308" s="73">
        <v>36059774.700000003</v>
      </c>
      <c r="H308" s="73">
        <v>33314643.989999998</v>
      </c>
    </row>
    <row r="309" spans="1:8" outlineLevel="4" x14ac:dyDescent="0.25">
      <c r="A309" s="75" t="s">
        <v>472</v>
      </c>
      <c r="B309" s="74" t="s">
        <v>831</v>
      </c>
      <c r="C309" s="74" t="s">
        <v>1027</v>
      </c>
      <c r="D309" s="74" t="s">
        <v>1035</v>
      </c>
      <c r="E309" s="74" t="s">
        <v>469</v>
      </c>
      <c r="F309" s="73">
        <v>36059774.700000003</v>
      </c>
      <c r="G309" s="73">
        <v>36059774.700000003</v>
      </c>
      <c r="H309" s="73">
        <v>33314643.989999998</v>
      </c>
    </row>
    <row r="310" spans="1:8" ht="63.75" outlineLevel="2" x14ac:dyDescent="0.25">
      <c r="A310" s="75" t="s">
        <v>1034</v>
      </c>
      <c r="B310" s="74" t="s">
        <v>831</v>
      </c>
      <c r="C310" s="74" t="s">
        <v>1027</v>
      </c>
      <c r="D310" s="74" t="s">
        <v>1033</v>
      </c>
      <c r="E310" s="74" t="s">
        <v>455</v>
      </c>
      <c r="F310" s="73">
        <v>19416801.760000002</v>
      </c>
      <c r="G310" s="73">
        <v>19416801.760000002</v>
      </c>
      <c r="H310" s="73">
        <v>17938654.449999999</v>
      </c>
    </row>
    <row r="311" spans="1:8" ht="25.5" outlineLevel="3" x14ac:dyDescent="0.25">
      <c r="A311" s="75" t="s">
        <v>474</v>
      </c>
      <c r="B311" s="74" t="s">
        <v>831</v>
      </c>
      <c r="C311" s="74" t="s">
        <v>1027</v>
      </c>
      <c r="D311" s="74" t="s">
        <v>1033</v>
      </c>
      <c r="E311" s="74" t="s">
        <v>473</v>
      </c>
      <c r="F311" s="73">
        <v>19416801.760000002</v>
      </c>
      <c r="G311" s="73">
        <v>19416801.760000002</v>
      </c>
      <c r="H311" s="73">
        <v>17938654.449999999</v>
      </c>
    </row>
    <row r="312" spans="1:8" outlineLevel="4" x14ac:dyDescent="0.25">
      <c r="A312" s="75" t="s">
        <v>472</v>
      </c>
      <c r="B312" s="74" t="s">
        <v>831</v>
      </c>
      <c r="C312" s="74" t="s">
        <v>1027</v>
      </c>
      <c r="D312" s="74" t="s">
        <v>1033</v>
      </c>
      <c r="E312" s="74" t="s">
        <v>469</v>
      </c>
      <c r="F312" s="73">
        <v>19416801.760000002</v>
      </c>
      <c r="G312" s="73">
        <v>19416801.760000002</v>
      </c>
      <c r="H312" s="73">
        <v>17938654.449999999</v>
      </c>
    </row>
    <row r="313" spans="1:8" ht="25.5" outlineLevel="2" x14ac:dyDescent="0.25">
      <c r="A313" s="75" t="s">
        <v>1032</v>
      </c>
      <c r="B313" s="74" t="s">
        <v>831</v>
      </c>
      <c r="C313" s="74" t="s">
        <v>1027</v>
      </c>
      <c r="D313" s="74" t="s">
        <v>1031</v>
      </c>
      <c r="E313" s="74" t="s">
        <v>455</v>
      </c>
      <c r="F313" s="73">
        <v>1008770.04</v>
      </c>
      <c r="G313" s="73">
        <v>1008770.04</v>
      </c>
      <c r="H313" s="73">
        <v>1008770.04</v>
      </c>
    </row>
    <row r="314" spans="1:8" ht="25.5" outlineLevel="3" x14ac:dyDescent="0.25">
      <c r="A314" s="75" t="s">
        <v>474</v>
      </c>
      <c r="B314" s="74" t="s">
        <v>831</v>
      </c>
      <c r="C314" s="74" t="s">
        <v>1027</v>
      </c>
      <c r="D314" s="74" t="s">
        <v>1031</v>
      </c>
      <c r="E314" s="74" t="s">
        <v>473</v>
      </c>
      <c r="F314" s="73">
        <v>1008770.04</v>
      </c>
      <c r="G314" s="73">
        <v>1008770.04</v>
      </c>
      <c r="H314" s="73">
        <v>1008770.04</v>
      </c>
    </row>
    <row r="315" spans="1:8" outlineLevel="4" x14ac:dyDescent="0.25">
      <c r="A315" s="75" t="s">
        <v>472</v>
      </c>
      <c r="B315" s="74" t="s">
        <v>831</v>
      </c>
      <c r="C315" s="74" t="s">
        <v>1027</v>
      </c>
      <c r="D315" s="74" t="s">
        <v>1031</v>
      </c>
      <c r="E315" s="74" t="s">
        <v>469</v>
      </c>
      <c r="F315" s="73">
        <v>1008770.04</v>
      </c>
      <c r="G315" s="73">
        <v>1008770.04</v>
      </c>
      <c r="H315" s="73">
        <v>1008770.04</v>
      </c>
    </row>
    <row r="316" spans="1:8" ht="25.5" outlineLevel="2" x14ac:dyDescent="0.25">
      <c r="A316" s="75" t="s">
        <v>1030</v>
      </c>
      <c r="B316" s="74" t="s">
        <v>831</v>
      </c>
      <c r="C316" s="74" t="s">
        <v>1027</v>
      </c>
      <c r="D316" s="74" t="s">
        <v>1029</v>
      </c>
      <c r="E316" s="74" t="s">
        <v>455</v>
      </c>
      <c r="F316" s="73">
        <v>43222635</v>
      </c>
      <c r="G316" s="73">
        <v>43222635</v>
      </c>
      <c r="H316" s="73">
        <v>42321498.5</v>
      </c>
    </row>
    <row r="317" spans="1:8" ht="25.5" outlineLevel="3" x14ac:dyDescent="0.25">
      <c r="A317" s="75" t="s">
        <v>474</v>
      </c>
      <c r="B317" s="74" t="s">
        <v>831</v>
      </c>
      <c r="C317" s="74" t="s">
        <v>1027</v>
      </c>
      <c r="D317" s="74" t="s">
        <v>1029</v>
      </c>
      <c r="E317" s="74" t="s">
        <v>473</v>
      </c>
      <c r="F317" s="73">
        <v>43222635</v>
      </c>
      <c r="G317" s="73">
        <v>43222635</v>
      </c>
      <c r="H317" s="73">
        <v>42321498.5</v>
      </c>
    </row>
    <row r="318" spans="1:8" outlineLevel="4" x14ac:dyDescent="0.25">
      <c r="A318" s="75" t="s">
        <v>472</v>
      </c>
      <c r="B318" s="74" t="s">
        <v>831</v>
      </c>
      <c r="C318" s="74" t="s">
        <v>1027</v>
      </c>
      <c r="D318" s="74" t="s">
        <v>1029</v>
      </c>
      <c r="E318" s="74" t="s">
        <v>469</v>
      </c>
      <c r="F318" s="73">
        <v>43222635</v>
      </c>
      <c r="G318" s="73">
        <v>43222635</v>
      </c>
      <c r="H318" s="73">
        <v>42321498.5</v>
      </c>
    </row>
    <row r="319" spans="1:8" ht="38.25" outlineLevel="2" x14ac:dyDescent="0.25">
      <c r="A319" s="75" t="s">
        <v>1028</v>
      </c>
      <c r="B319" s="74" t="s">
        <v>831</v>
      </c>
      <c r="C319" s="74" t="s">
        <v>1027</v>
      </c>
      <c r="D319" s="74" t="s">
        <v>1026</v>
      </c>
      <c r="E319" s="74" t="s">
        <v>455</v>
      </c>
      <c r="F319" s="73">
        <v>1356006</v>
      </c>
      <c r="G319" s="73">
        <v>1356006</v>
      </c>
      <c r="H319" s="73">
        <v>1356006</v>
      </c>
    </row>
    <row r="320" spans="1:8" ht="25.5" outlineLevel="3" x14ac:dyDescent="0.25">
      <c r="A320" s="75" t="s">
        <v>474</v>
      </c>
      <c r="B320" s="74" t="s">
        <v>831</v>
      </c>
      <c r="C320" s="74" t="s">
        <v>1027</v>
      </c>
      <c r="D320" s="74" t="s">
        <v>1026</v>
      </c>
      <c r="E320" s="74" t="s">
        <v>473</v>
      </c>
      <c r="F320" s="73">
        <v>1356006</v>
      </c>
      <c r="G320" s="73">
        <v>1356006</v>
      </c>
      <c r="H320" s="73">
        <v>1356006</v>
      </c>
    </row>
    <row r="321" spans="1:8" outlineLevel="4" x14ac:dyDescent="0.25">
      <c r="A321" s="75" t="s">
        <v>472</v>
      </c>
      <c r="B321" s="74" t="s">
        <v>831</v>
      </c>
      <c r="C321" s="74" t="s">
        <v>1027</v>
      </c>
      <c r="D321" s="74" t="s">
        <v>1026</v>
      </c>
      <c r="E321" s="74" t="s">
        <v>469</v>
      </c>
      <c r="F321" s="73">
        <v>1356006</v>
      </c>
      <c r="G321" s="73">
        <v>1356006</v>
      </c>
      <c r="H321" s="73">
        <v>1356006</v>
      </c>
    </row>
    <row r="322" spans="1:8" outlineLevel="1" x14ac:dyDescent="0.25">
      <c r="A322" s="75" t="s">
        <v>1025</v>
      </c>
      <c r="B322" s="74" t="s">
        <v>831</v>
      </c>
      <c r="C322" s="74" t="s">
        <v>1006</v>
      </c>
      <c r="D322" s="74" t="s">
        <v>457</v>
      </c>
      <c r="E322" s="74" t="s">
        <v>455</v>
      </c>
      <c r="F322" s="73">
        <v>129225668.15000001</v>
      </c>
      <c r="G322" s="73">
        <v>129225668.15000001</v>
      </c>
      <c r="H322" s="73">
        <v>129214491.84999999</v>
      </c>
    </row>
    <row r="323" spans="1:8" ht="51" outlineLevel="2" x14ac:dyDescent="0.25">
      <c r="A323" s="75" t="s">
        <v>1024</v>
      </c>
      <c r="B323" s="74" t="s">
        <v>831</v>
      </c>
      <c r="C323" s="74" t="s">
        <v>1006</v>
      </c>
      <c r="D323" s="74" t="s">
        <v>1023</v>
      </c>
      <c r="E323" s="74" t="s">
        <v>455</v>
      </c>
      <c r="F323" s="73">
        <v>63682</v>
      </c>
      <c r="G323" s="73">
        <v>63682</v>
      </c>
      <c r="H323" s="73">
        <v>63682</v>
      </c>
    </row>
    <row r="324" spans="1:8" ht="25.5" outlineLevel="3" x14ac:dyDescent="0.25">
      <c r="A324" s="75" t="s">
        <v>474</v>
      </c>
      <c r="B324" s="74" t="s">
        <v>831</v>
      </c>
      <c r="C324" s="74" t="s">
        <v>1006</v>
      </c>
      <c r="D324" s="74" t="s">
        <v>1023</v>
      </c>
      <c r="E324" s="74" t="s">
        <v>473</v>
      </c>
      <c r="F324" s="73">
        <v>63682</v>
      </c>
      <c r="G324" s="73">
        <v>63682</v>
      </c>
      <c r="H324" s="73">
        <v>63682</v>
      </c>
    </row>
    <row r="325" spans="1:8" outlineLevel="4" x14ac:dyDescent="0.25">
      <c r="A325" s="75" t="s">
        <v>472</v>
      </c>
      <c r="B325" s="74" t="s">
        <v>831</v>
      </c>
      <c r="C325" s="74" t="s">
        <v>1006</v>
      </c>
      <c r="D325" s="74" t="s">
        <v>1023</v>
      </c>
      <c r="E325" s="74" t="s">
        <v>469</v>
      </c>
      <c r="F325" s="73">
        <v>63682</v>
      </c>
      <c r="G325" s="73">
        <v>63682</v>
      </c>
      <c r="H325" s="73">
        <v>63682</v>
      </c>
    </row>
    <row r="326" spans="1:8" ht="25.5" outlineLevel="2" x14ac:dyDescent="0.25">
      <c r="A326" s="75" t="s">
        <v>1022</v>
      </c>
      <c r="B326" s="74" t="s">
        <v>831</v>
      </c>
      <c r="C326" s="74" t="s">
        <v>1006</v>
      </c>
      <c r="D326" s="74" t="s">
        <v>1021</v>
      </c>
      <c r="E326" s="74" t="s">
        <v>455</v>
      </c>
      <c r="F326" s="73">
        <v>89899999.609999999</v>
      </c>
      <c r="G326" s="73">
        <v>89899999.609999999</v>
      </c>
      <c r="H326" s="73">
        <v>89899999.609999999</v>
      </c>
    </row>
    <row r="327" spans="1:8" ht="25.5" outlineLevel="3" x14ac:dyDescent="0.25">
      <c r="A327" s="75" t="s">
        <v>474</v>
      </c>
      <c r="B327" s="74" t="s">
        <v>831</v>
      </c>
      <c r="C327" s="74" t="s">
        <v>1006</v>
      </c>
      <c r="D327" s="74" t="s">
        <v>1021</v>
      </c>
      <c r="E327" s="74" t="s">
        <v>473</v>
      </c>
      <c r="F327" s="73">
        <v>89899999.609999999</v>
      </c>
      <c r="G327" s="73">
        <v>89899999.609999999</v>
      </c>
      <c r="H327" s="73">
        <v>89899999.609999999</v>
      </c>
    </row>
    <row r="328" spans="1:8" outlineLevel="4" x14ac:dyDescent="0.25">
      <c r="A328" s="75" t="s">
        <v>472</v>
      </c>
      <c r="B328" s="74" t="s">
        <v>831</v>
      </c>
      <c r="C328" s="74" t="s">
        <v>1006</v>
      </c>
      <c r="D328" s="74" t="s">
        <v>1021</v>
      </c>
      <c r="E328" s="74" t="s">
        <v>469</v>
      </c>
      <c r="F328" s="73">
        <v>89899999.609999999</v>
      </c>
      <c r="G328" s="73">
        <v>89899999.609999999</v>
      </c>
      <c r="H328" s="73">
        <v>89899999.609999999</v>
      </c>
    </row>
    <row r="329" spans="1:8" ht="38.25" outlineLevel="2" x14ac:dyDescent="0.25">
      <c r="A329" s="75" t="s">
        <v>1020</v>
      </c>
      <c r="B329" s="74" t="s">
        <v>831</v>
      </c>
      <c r="C329" s="74" t="s">
        <v>1006</v>
      </c>
      <c r="D329" s="74" t="s">
        <v>1019</v>
      </c>
      <c r="E329" s="74" t="s">
        <v>455</v>
      </c>
      <c r="F329" s="73">
        <v>21853460</v>
      </c>
      <c r="G329" s="73">
        <v>21853460</v>
      </c>
      <c r="H329" s="73">
        <v>21853460</v>
      </c>
    </row>
    <row r="330" spans="1:8" ht="25.5" outlineLevel="3" x14ac:dyDescent="0.25">
      <c r="A330" s="75" t="s">
        <v>474</v>
      </c>
      <c r="B330" s="74" t="s">
        <v>831</v>
      </c>
      <c r="C330" s="74" t="s">
        <v>1006</v>
      </c>
      <c r="D330" s="74" t="s">
        <v>1019</v>
      </c>
      <c r="E330" s="74" t="s">
        <v>473</v>
      </c>
      <c r="F330" s="73">
        <v>21853460</v>
      </c>
      <c r="G330" s="73">
        <v>21853460</v>
      </c>
      <c r="H330" s="73">
        <v>21853460</v>
      </c>
    </row>
    <row r="331" spans="1:8" outlineLevel="4" x14ac:dyDescent="0.25">
      <c r="A331" s="75" t="s">
        <v>472</v>
      </c>
      <c r="B331" s="74" t="s">
        <v>831</v>
      </c>
      <c r="C331" s="74" t="s">
        <v>1006</v>
      </c>
      <c r="D331" s="74" t="s">
        <v>1019</v>
      </c>
      <c r="E331" s="74" t="s">
        <v>469</v>
      </c>
      <c r="F331" s="73">
        <v>21853460</v>
      </c>
      <c r="G331" s="73">
        <v>21853460</v>
      </c>
      <c r="H331" s="73">
        <v>21853460</v>
      </c>
    </row>
    <row r="332" spans="1:8" ht="38.25" outlineLevel="2" x14ac:dyDescent="0.25">
      <c r="A332" s="75" t="s">
        <v>1018</v>
      </c>
      <c r="B332" s="74" t="s">
        <v>831</v>
      </c>
      <c r="C332" s="74" t="s">
        <v>1006</v>
      </c>
      <c r="D332" s="74" t="s">
        <v>1017</v>
      </c>
      <c r="E332" s="74" t="s">
        <v>455</v>
      </c>
      <c r="F332" s="73">
        <v>85930.14</v>
      </c>
      <c r="G332" s="73">
        <v>85930.14</v>
      </c>
      <c r="H332" s="73">
        <v>85882</v>
      </c>
    </row>
    <row r="333" spans="1:8" ht="25.5" outlineLevel="3" x14ac:dyDescent="0.25">
      <c r="A333" s="75" t="s">
        <v>474</v>
      </c>
      <c r="B333" s="74" t="s">
        <v>831</v>
      </c>
      <c r="C333" s="74" t="s">
        <v>1006</v>
      </c>
      <c r="D333" s="74" t="s">
        <v>1017</v>
      </c>
      <c r="E333" s="74" t="s">
        <v>473</v>
      </c>
      <c r="F333" s="73">
        <v>85930.14</v>
      </c>
      <c r="G333" s="73">
        <v>85930.14</v>
      </c>
      <c r="H333" s="73">
        <v>85882</v>
      </c>
    </row>
    <row r="334" spans="1:8" outlineLevel="4" x14ac:dyDescent="0.25">
      <c r="A334" s="75" t="s">
        <v>472</v>
      </c>
      <c r="B334" s="74" t="s">
        <v>831</v>
      </c>
      <c r="C334" s="74" t="s">
        <v>1006</v>
      </c>
      <c r="D334" s="74" t="s">
        <v>1017</v>
      </c>
      <c r="E334" s="74" t="s">
        <v>469</v>
      </c>
      <c r="F334" s="73">
        <v>85930.14</v>
      </c>
      <c r="G334" s="73">
        <v>85930.14</v>
      </c>
      <c r="H334" s="73">
        <v>85882</v>
      </c>
    </row>
    <row r="335" spans="1:8" ht="25.5" outlineLevel="2" x14ac:dyDescent="0.25">
      <c r="A335" s="75" t="s">
        <v>1016</v>
      </c>
      <c r="B335" s="74" t="s">
        <v>831</v>
      </c>
      <c r="C335" s="74" t="s">
        <v>1006</v>
      </c>
      <c r="D335" s="74" t="s">
        <v>1015</v>
      </c>
      <c r="E335" s="74" t="s">
        <v>455</v>
      </c>
      <c r="F335" s="73">
        <v>927646.85</v>
      </c>
      <c r="G335" s="73">
        <v>927646.85</v>
      </c>
      <c r="H335" s="73">
        <v>927646.85</v>
      </c>
    </row>
    <row r="336" spans="1:8" outlineLevel="3" x14ac:dyDescent="0.25">
      <c r="A336" s="75" t="s">
        <v>482</v>
      </c>
      <c r="B336" s="74" t="s">
        <v>831</v>
      </c>
      <c r="C336" s="74" t="s">
        <v>1006</v>
      </c>
      <c r="D336" s="74" t="s">
        <v>1015</v>
      </c>
      <c r="E336" s="74" t="s">
        <v>481</v>
      </c>
      <c r="F336" s="73">
        <v>927646.85</v>
      </c>
      <c r="G336" s="73">
        <v>927646.85</v>
      </c>
      <c r="H336" s="73">
        <v>927646.85</v>
      </c>
    </row>
    <row r="337" spans="1:8" ht="51" outlineLevel="4" x14ac:dyDescent="0.25">
      <c r="A337" s="75" t="s">
        <v>832</v>
      </c>
      <c r="B337" s="74" t="s">
        <v>831</v>
      </c>
      <c r="C337" s="74" t="s">
        <v>1006</v>
      </c>
      <c r="D337" s="74" t="s">
        <v>1015</v>
      </c>
      <c r="E337" s="74" t="s">
        <v>828</v>
      </c>
      <c r="F337" s="73">
        <v>927646.85</v>
      </c>
      <c r="G337" s="73">
        <v>927646.85</v>
      </c>
      <c r="H337" s="73">
        <v>927646.85</v>
      </c>
    </row>
    <row r="338" spans="1:8" ht="38.25" outlineLevel="2" x14ac:dyDescent="0.25">
      <c r="A338" s="75" t="s">
        <v>1014</v>
      </c>
      <c r="B338" s="74" t="s">
        <v>831</v>
      </c>
      <c r="C338" s="74" t="s">
        <v>1006</v>
      </c>
      <c r="D338" s="74" t="s">
        <v>1013</v>
      </c>
      <c r="E338" s="74" t="s">
        <v>455</v>
      </c>
      <c r="F338" s="73">
        <v>499502.15</v>
      </c>
      <c r="G338" s="73">
        <v>499502.15</v>
      </c>
      <c r="H338" s="73">
        <v>499502.15</v>
      </c>
    </row>
    <row r="339" spans="1:8" outlineLevel="3" x14ac:dyDescent="0.25">
      <c r="A339" s="75" t="s">
        <v>482</v>
      </c>
      <c r="B339" s="74" t="s">
        <v>831</v>
      </c>
      <c r="C339" s="74" t="s">
        <v>1006</v>
      </c>
      <c r="D339" s="74" t="s">
        <v>1013</v>
      </c>
      <c r="E339" s="74" t="s">
        <v>481</v>
      </c>
      <c r="F339" s="73">
        <v>499502.15</v>
      </c>
      <c r="G339" s="73">
        <v>499502.15</v>
      </c>
      <c r="H339" s="73">
        <v>499502.15</v>
      </c>
    </row>
    <row r="340" spans="1:8" ht="51" outlineLevel="4" x14ac:dyDescent="0.25">
      <c r="A340" s="75" t="s">
        <v>832</v>
      </c>
      <c r="B340" s="74" t="s">
        <v>831</v>
      </c>
      <c r="C340" s="74" t="s">
        <v>1006</v>
      </c>
      <c r="D340" s="74" t="s">
        <v>1013</v>
      </c>
      <c r="E340" s="74" t="s">
        <v>828</v>
      </c>
      <c r="F340" s="73">
        <v>499502.15</v>
      </c>
      <c r="G340" s="73">
        <v>499502.15</v>
      </c>
      <c r="H340" s="73">
        <v>499502.15</v>
      </c>
    </row>
    <row r="341" spans="1:8" ht="38.25" outlineLevel="2" x14ac:dyDescent="0.25">
      <c r="A341" s="75" t="s">
        <v>1012</v>
      </c>
      <c r="B341" s="74" t="s">
        <v>831</v>
      </c>
      <c r="C341" s="74" t="s">
        <v>1006</v>
      </c>
      <c r="D341" s="74" t="s">
        <v>1011</v>
      </c>
      <c r="E341" s="74" t="s">
        <v>455</v>
      </c>
      <c r="F341" s="73">
        <v>9361350.9499999993</v>
      </c>
      <c r="G341" s="73">
        <v>9361350.9499999993</v>
      </c>
      <c r="H341" s="73">
        <v>9361350.9499999993</v>
      </c>
    </row>
    <row r="342" spans="1:8" ht="25.5" outlineLevel="3" x14ac:dyDescent="0.25">
      <c r="A342" s="75" t="s">
        <v>549</v>
      </c>
      <c r="B342" s="74" t="s">
        <v>831</v>
      </c>
      <c r="C342" s="74" t="s">
        <v>1006</v>
      </c>
      <c r="D342" s="74" t="s">
        <v>1011</v>
      </c>
      <c r="E342" s="74" t="s">
        <v>548</v>
      </c>
      <c r="F342" s="73">
        <v>9361350.9499999993</v>
      </c>
      <c r="G342" s="73">
        <v>9361350.9499999993</v>
      </c>
      <c r="H342" s="73">
        <v>9361350.9499999993</v>
      </c>
    </row>
    <row r="343" spans="1:8" ht="25.5" outlineLevel="4" x14ac:dyDescent="0.25">
      <c r="A343" s="75" t="s">
        <v>586</v>
      </c>
      <c r="B343" s="74" t="s">
        <v>831</v>
      </c>
      <c r="C343" s="74" t="s">
        <v>1006</v>
      </c>
      <c r="D343" s="74" t="s">
        <v>1011</v>
      </c>
      <c r="E343" s="74" t="s">
        <v>584</v>
      </c>
      <c r="F343" s="73">
        <v>9361350.9499999993</v>
      </c>
      <c r="G343" s="73">
        <v>9361350.9499999993</v>
      </c>
      <c r="H343" s="73">
        <v>9361350.9499999993</v>
      </c>
    </row>
    <row r="344" spans="1:8" ht="51" outlineLevel="2" x14ac:dyDescent="0.25">
      <c r="A344" s="75" t="s">
        <v>570</v>
      </c>
      <c r="B344" s="74" t="s">
        <v>831</v>
      </c>
      <c r="C344" s="74" t="s">
        <v>1006</v>
      </c>
      <c r="D344" s="74" t="s">
        <v>1010</v>
      </c>
      <c r="E344" s="74" t="s">
        <v>455</v>
      </c>
      <c r="F344" s="73">
        <v>160232.92000000001</v>
      </c>
      <c r="G344" s="73">
        <v>160232.92000000001</v>
      </c>
      <c r="H344" s="73">
        <v>160232.92000000001</v>
      </c>
    </row>
    <row r="345" spans="1:8" ht="51" outlineLevel="3" x14ac:dyDescent="0.25">
      <c r="A345" s="75" t="s">
        <v>783</v>
      </c>
      <c r="B345" s="74" t="s">
        <v>831</v>
      </c>
      <c r="C345" s="74" t="s">
        <v>1006</v>
      </c>
      <c r="D345" s="74" t="s">
        <v>1010</v>
      </c>
      <c r="E345" s="74" t="s">
        <v>782</v>
      </c>
      <c r="F345" s="73">
        <v>160232.92000000001</v>
      </c>
      <c r="G345" s="73">
        <v>160232.92000000001</v>
      </c>
      <c r="H345" s="73">
        <v>160232.92000000001</v>
      </c>
    </row>
    <row r="346" spans="1:8" ht="25.5" outlineLevel="4" x14ac:dyDescent="0.25">
      <c r="A346" s="75" t="s">
        <v>779</v>
      </c>
      <c r="B346" s="74" t="s">
        <v>831</v>
      </c>
      <c r="C346" s="74" t="s">
        <v>1006</v>
      </c>
      <c r="D346" s="74" t="s">
        <v>1010</v>
      </c>
      <c r="E346" s="74" t="s">
        <v>778</v>
      </c>
      <c r="F346" s="73">
        <v>160232.92000000001</v>
      </c>
      <c r="G346" s="73">
        <v>160232.92000000001</v>
      </c>
      <c r="H346" s="73">
        <v>160232.92000000001</v>
      </c>
    </row>
    <row r="347" spans="1:8" ht="25.5" outlineLevel="2" x14ac:dyDescent="0.25">
      <c r="A347" s="75" t="s">
        <v>1009</v>
      </c>
      <c r="B347" s="74" t="s">
        <v>831</v>
      </c>
      <c r="C347" s="74" t="s">
        <v>1006</v>
      </c>
      <c r="D347" s="74" t="s">
        <v>1008</v>
      </c>
      <c r="E347" s="74" t="s">
        <v>455</v>
      </c>
      <c r="F347" s="73">
        <v>6365463.5300000003</v>
      </c>
      <c r="G347" s="73">
        <v>6365463.5300000003</v>
      </c>
      <c r="H347" s="73">
        <v>6354339.5700000003</v>
      </c>
    </row>
    <row r="348" spans="1:8" ht="51" outlineLevel="3" x14ac:dyDescent="0.25">
      <c r="A348" s="75" t="s">
        <v>783</v>
      </c>
      <c r="B348" s="74" t="s">
        <v>831</v>
      </c>
      <c r="C348" s="74" t="s">
        <v>1006</v>
      </c>
      <c r="D348" s="74" t="s">
        <v>1008</v>
      </c>
      <c r="E348" s="74" t="s">
        <v>782</v>
      </c>
      <c r="F348" s="73">
        <v>6079848.0300000003</v>
      </c>
      <c r="G348" s="73">
        <v>6031022.5099999998</v>
      </c>
      <c r="H348" s="73">
        <v>6031022.5099999998</v>
      </c>
    </row>
    <row r="349" spans="1:8" outlineLevel="4" x14ac:dyDescent="0.25">
      <c r="A349" s="75" t="s">
        <v>781</v>
      </c>
      <c r="B349" s="74" t="s">
        <v>831</v>
      </c>
      <c r="C349" s="74" t="s">
        <v>1006</v>
      </c>
      <c r="D349" s="74" t="s">
        <v>1008</v>
      </c>
      <c r="E349" s="74" t="s">
        <v>780</v>
      </c>
      <c r="F349" s="73">
        <v>4527416.05</v>
      </c>
      <c r="G349" s="73">
        <v>4527416.05</v>
      </c>
      <c r="H349" s="73">
        <v>4527416.05</v>
      </c>
    </row>
    <row r="350" spans="1:8" ht="25.5" outlineLevel="4" x14ac:dyDescent="0.25">
      <c r="A350" s="75" t="s">
        <v>779</v>
      </c>
      <c r="B350" s="74" t="s">
        <v>831</v>
      </c>
      <c r="C350" s="74" t="s">
        <v>1006</v>
      </c>
      <c r="D350" s="74" t="s">
        <v>1008</v>
      </c>
      <c r="E350" s="74" t="s">
        <v>778</v>
      </c>
      <c r="F350" s="73">
        <f>10374.48+48825.52</f>
        <v>59200</v>
      </c>
      <c r="G350" s="73">
        <v>10374.48</v>
      </c>
      <c r="H350" s="73">
        <v>10374.48</v>
      </c>
    </row>
    <row r="351" spans="1:8" ht="38.25" outlineLevel="4" x14ac:dyDescent="0.25">
      <c r="A351" s="75" t="s">
        <v>777</v>
      </c>
      <c r="B351" s="74" t="s">
        <v>831</v>
      </c>
      <c r="C351" s="74" t="s">
        <v>1006</v>
      </c>
      <c r="D351" s="74" t="s">
        <v>1008</v>
      </c>
      <c r="E351" s="74" t="s">
        <v>776</v>
      </c>
      <c r="F351" s="73">
        <v>1493231.98</v>
      </c>
      <c r="G351" s="73">
        <v>1493231.98</v>
      </c>
      <c r="H351" s="73">
        <v>1493231.98</v>
      </c>
    </row>
    <row r="352" spans="1:8" ht="25.5" outlineLevel="3" x14ac:dyDescent="0.25">
      <c r="A352" s="75" t="s">
        <v>474</v>
      </c>
      <c r="B352" s="74" t="s">
        <v>831</v>
      </c>
      <c r="C352" s="74" t="s">
        <v>1006</v>
      </c>
      <c r="D352" s="74" t="s">
        <v>1008</v>
      </c>
      <c r="E352" s="74" t="s">
        <v>473</v>
      </c>
      <c r="F352" s="73">
        <v>284884.05</v>
      </c>
      <c r="G352" s="73">
        <v>333709.57</v>
      </c>
      <c r="H352" s="73">
        <v>322585.61</v>
      </c>
    </row>
    <row r="353" spans="1:8" outlineLevel="4" x14ac:dyDescent="0.25">
      <c r="A353" s="75" t="s">
        <v>472</v>
      </c>
      <c r="B353" s="74" t="s">
        <v>831</v>
      </c>
      <c r="C353" s="74" t="s">
        <v>1006</v>
      </c>
      <c r="D353" s="74" t="s">
        <v>1008</v>
      </c>
      <c r="E353" s="74" t="s">
        <v>469</v>
      </c>
      <c r="F353" s="73">
        <f>225814.22-48825.52</f>
        <v>176988.7</v>
      </c>
      <c r="G353" s="73">
        <v>225814.22</v>
      </c>
      <c r="H353" s="73">
        <v>222338.46</v>
      </c>
    </row>
    <row r="354" spans="1:8" outlineLevel="4" x14ac:dyDescent="0.25">
      <c r="A354" s="75" t="s">
        <v>506</v>
      </c>
      <c r="B354" s="74" t="s">
        <v>831</v>
      </c>
      <c r="C354" s="74" t="s">
        <v>1006</v>
      </c>
      <c r="D354" s="74" t="s">
        <v>1008</v>
      </c>
      <c r="E354" s="74" t="s">
        <v>505</v>
      </c>
      <c r="F354" s="73">
        <v>107895.35</v>
      </c>
      <c r="G354" s="73">
        <v>107895.35</v>
      </c>
      <c r="H354" s="73">
        <v>100247.15</v>
      </c>
    </row>
    <row r="355" spans="1:8" outlineLevel="3" x14ac:dyDescent="0.25">
      <c r="A355" s="75" t="s">
        <v>482</v>
      </c>
      <c r="B355" s="74" t="s">
        <v>831</v>
      </c>
      <c r="C355" s="74" t="s">
        <v>1006</v>
      </c>
      <c r="D355" s="74" t="s">
        <v>1008</v>
      </c>
      <c r="E355" s="74" t="s">
        <v>481</v>
      </c>
      <c r="F355" s="73">
        <v>731.45</v>
      </c>
      <c r="G355" s="73">
        <v>731.45</v>
      </c>
      <c r="H355" s="73">
        <v>731.45</v>
      </c>
    </row>
    <row r="356" spans="1:8" ht="25.5" outlineLevel="4" x14ac:dyDescent="0.25">
      <c r="A356" s="75" t="s">
        <v>913</v>
      </c>
      <c r="B356" s="74" t="s">
        <v>831</v>
      </c>
      <c r="C356" s="74" t="s">
        <v>1006</v>
      </c>
      <c r="D356" s="74" t="s">
        <v>1008</v>
      </c>
      <c r="E356" s="74" t="s">
        <v>912</v>
      </c>
      <c r="F356" s="73">
        <v>571</v>
      </c>
      <c r="G356" s="73">
        <v>571</v>
      </c>
      <c r="H356" s="73">
        <v>571</v>
      </c>
    </row>
    <row r="357" spans="1:8" outlineLevel="4" x14ac:dyDescent="0.25">
      <c r="A357" s="75" t="s">
        <v>775</v>
      </c>
      <c r="B357" s="74" t="s">
        <v>831</v>
      </c>
      <c r="C357" s="74" t="s">
        <v>1006</v>
      </c>
      <c r="D357" s="74" t="s">
        <v>1008</v>
      </c>
      <c r="E357" s="74" t="s">
        <v>773</v>
      </c>
      <c r="F357" s="73">
        <v>160.44999999999999</v>
      </c>
      <c r="G357" s="73">
        <v>160.44999999999999</v>
      </c>
      <c r="H357" s="73">
        <v>160.44999999999999</v>
      </c>
    </row>
    <row r="358" spans="1:8" ht="63.75" outlineLevel="2" x14ac:dyDescent="0.25">
      <c r="A358" s="75" t="s">
        <v>1007</v>
      </c>
      <c r="B358" s="74" t="s">
        <v>831</v>
      </c>
      <c r="C358" s="74" t="s">
        <v>1006</v>
      </c>
      <c r="D358" s="74" t="s">
        <v>1005</v>
      </c>
      <c r="E358" s="74" t="s">
        <v>455</v>
      </c>
      <c r="F358" s="73">
        <v>8400</v>
      </c>
      <c r="G358" s="73">
        <v>8400</v>
      </c>
      <c r="H358" s="73">
        <v>8395.7999999999993</v>
      </c>
    </row>
    <row r="359" spans="1:8" ht="51" outlineLevel="3" x14ac:dyDescent="0.25">
      <c r="A359" s="75" t="s">
        <v>783</v>
      </c>
      <c r="B359" s="74" t="s">
        <v>831</v>
      </c>
      <c r="C359" s="74" t="s">
        <v>1006</v>
      </c>
      <c r="D359" s="74" t="s">
        <v>1005</v>
      </c>
      <c r="E359" s="74" t="s">
        <v>782</v>
      </c>
      <c r="F359" s="73">
        <v>8400</v>
      </c>
      <c r="G359" s="73">
        <v>8400</v>
      </c>
      <c r="H359" s="73">
        <v>8395.7999999999993</v>
      </c>
    </row>
    <row r="360" spans="1:8" outlineLevel="4" x14ac:dyDescent="0.25">
      <c r="A360" s="75" t="s">
        <v>781</v>
      </c>
      <c r="B360" s="74" t="s">
        <v>831</v>
      </c>
      <c r="C360" s="74" t="s">
        <v>1006</v>
      </c>
      <c r="D360" s="74" t="s">
        <v>1005</v>
      </c>
      <c r="E360" s="74" t="s">
        <v>780</v>
      </c>
      <c r="F360" s="73">
        <v>6451.61</v>
      </c>
      <c r="G360" s="73">
        <v>6451.61</v>
      </c>
      <c r="H360" s="73">
        <v>6451.61</v>
      </c>
    </row>
    <row r="361" spans="1:8" ht="38.25" outlineLevel="4" x14ac:dyDescent="0.25">
      <c r="A361" s="75" t="s">
        <v>777</v>
      </c>
      <c r="B361" s="74" t="s">
        <v>831</v>
      </c>
      <c r="C361" s="74" t="s">
        <v>1006</v>
      </c>
      <c r="D361" s="74" t="s">
        <v>1005</v>
      </c>
      <c r="E361" s="74" t="s">
        <v>776</v>
      </c>
      <c r="F361" s="73">
        <v>1948.39</v>
      </c>
      <c r="G361" s="73">
        <v>1948.39</v>
      </c>
      <c r="H361" s="73">
        <v>1944.19</v>
      </c>
    </row>
    <row r="362" spans="1:8" outlineLevel="1" x14ac:dyDescent="0.25">
      <c r="A362" s="75" t="s">
        <v>508</v>
      </c>
      <c r="B362" s="74" t="s">
        <v>831</v>
      </c>
      <c r="C362" s="74" t="s">
        <v>494</v>
      </c>
      <c r="D362" s="74" t="s">
        <v>457</v>
      </c>
      <c r="E362" s="74" t="s">
        <v>455</v>
      </c>
      <c r="F362" s="73">
        <v>600390.40000000002</v>
      </c>
      <c r="G362" s="73">
        <v>600390.40000000002</v>
      </c>
      <c r="H362" s="73">
        <v>600390.40000000002</v>
      </c>
    </row>
    <row r="363" spans="1:8" ht="25.5" outlineLevel="2" x14ac:dyDescent="0.25">
      <c r="A363" s="75" t="s">
        <v>1004</v>
      </c>
      <c r="B363" s="74" t="s">
        <v>831</v>
      </c>
      <c r="C363" s="74" t="s">
        <v>494</v>
      </c>
      <c r="D363" s="74" t="s">
        <v>1003</v>
      </c>
      <c r="E363" s="74" t="s">
        <v>455</v>
      </c>
      <c r="F363" s="73">
        <v>600390.40000000002</v>
      </c>
      <c r="G363" s="73">
        <v>600390.40000000002</v>
      </c>
      <c r="H363" s="73">
        <v>600390.40000000002</v>
      </c>
    </row>
    <row r="364" spans="1:8" ht="25.5" outlineLevel="3" x14ac:dyDescent="0.25">
      <c r="A364" s="75" t="s">
        <v>474</v>
      </c>
      <c r="B364" s="74" t="s">
        <v>831</v>
      </c>
      <c r="C364" s="74" t="s">
        <v>494</v>
      </c>
      <c r="D364" s="74" t="s">
        <v>1003</v>
      </c>
      <c r="E364" s="74" t="s">
        <v>473</v>
      </c>
      <c r="F364" s="73">
        <v>600390.40000000002</v>
      </c>
      <c r="G364" s="73">
        <v>600390.40000000002</v>
      </c>
      <c r="H364" s="73">
        <v>600390.40000000002</v>
      </c>
    </row>
    <row r="365" spans="1:8" outlineLevel="4" x14ac:dyDescent="0.25">
      <c r="A365" s="75" t="s">
        <v>472</v>
      </c>
      <c r="B365" s="74" t="s">
        <v>831</v>
      </c>
      <c r="C365" s="74" t="s">
        <v>494</v>
      </c>
      <c r="D365" s="74" t="s">
        <v>1003</v>
      </c>
      <c r="E365" s="74" t="s">
        <v>469</v>
      </c>
      <c r="F365" s="73">
        <v>600390.40000000002</v>
      </c>
      <c r="G365" s="73">
        <v>600390.40000000002</v>
      </c>
      <c r="H365" s="73">
        <v>600390.40000000002</v>
      </c>
    </row>
    <row r="366" spans="1:8" outlineLevel="1" x14ac:dyDescent="0.25">
      <c r="A366" s="75" t="s">
        <v>492</v>
      </c>
      <c r="B366" s="74" t="s">
        <v>831</v>
      </c>
      <c r="C366" s="74" t="s">
        <v>489</v>
      </c>
      <c r="D366" s="74" t="s">
        <v>457</v>
      </c>
      <c r="E366" s="74" t="s">
        <v>455</v>
      </c>
      <c r="F366" s="73">
        <v>103276948.59999999</v>
      </c>
      <c r="G366" s="73">
        <v>103276948.59999999</v>
      </c>
      <c r="H366" s="73">
        <v>96234548.590000004</v>
      </c>
    </row>
    <row r="367" spans="1:8" ht="38.25" outlineLevel="2" x14ac:dyDescent="0.25">
      <c r="A367" s="75" t="s">
        <v>1002</v>
      </c>
      <c r="B367" s="74" t="s">
        <v>831</v>
      </c>
      <c r="C367" s="74" t="s">
        <v>489</v>
      </c>
      <c r="D367" s="74" t="s">
        <v>1001</v>
      </c>
      <c r="E367" s="74" t="s">
        <v>455</v>
      </c>
      <c r="F367" s="73">
        <v>39359297.68</v>
      </c>
      <c r="G367" s="73">
        <v>39359297.68</v>
      </c>
      <c r="H367" s="73">
        <v>39359297.68</v>
      </c>
    </row>
    <row r="368" spans="1:8" ht="25.5" outlineLevel="3" x14ac:dyDescent="0.25">
      <c r="A368" s="75" t="s">
        <v>454</v>
      </c>
      <c r="B368" s="74" t="s">
        <v>831</v>
      </c>
      <c r="C368" s="74" t="s">
        <v>489</v>
      </c>
      <c r="D368" s="74" t="s">
        <v>1001</v>
      </c>
      <c r="E368" s="74" t="s">
        <v>453</v>
      </c>
      <c r="F368" s="73">
        <v>39359297.68</v>
      </c>
      <c r="G368" s="73">
        <v>39359297.68</v>
      </c>
      <c r="H368" s="73">
        <v>39359297.68</v>
      </c>
    </row>
    <row r="369" spans="1:8" ht="38.25" outlineLevel="4" x14ac:dyDescent="0.25">
      <c r="A369" s="75" t="s">
        <v>490</v>
      </c>
      <c r="B369" s="74" t="s">
        <v>831</v>
      </c>
      <c r="C369" s="74" t="s">
        <v>489</v>
      </c>
      <c r="D369" s="74" t="s">
        <v>1001</v>
      </c>
      <c r="E369" s="74" t="s">
        <v>487</v>
      </c>
      <c r="F369" s="73">
        <v>39359297.68</v>
      </c>
      <c r="G369" s="73">
        <v>39359297.68</v>
      </c>
      <c r="H369" s="73">
        <v>39359297.68</v>
      </c>
    </row>
    <row r="370" spans="1:8" ht="25.5" outlineLevel="2" x14ac:dyDescent="0.25">
      <c r="A370" s="75" t="s">
        <v>1000</v>
      </c>
      <c r="B370" s="74" t="s">
        <v>831</v>
      </c>
      <c r="C370" s="74" t="s">
        <v>489</v>
      </c>
      <c r="D370" s="74" t="s">
        <v>999</v>
      </c>
      <c r="E370" s="74" t="s">
        <v>455</v>
      </c>
      <c r="F370" s="73">
        <v>19894907.440000001</v>
      </c>
      <c r="G370" s="73">
        <v>19894907.440000001</v>
      </c>
      <c r="H370" s="73">
        <v>19894907.440000001</v>
      </c>
    </row>
    <row r="371" spans="1:8" ht="25.5" outlineLevel="3" x14ac:dyDescent="0.25">
      <c r="A371" s="75" t="s">
        <v>454</v>
      </c>
      <c r="B371" s="74" t="s">
        <v>831</v>
      </c>
      <c r="C371" s="74" t="s">
        <v>489</v>
      </c>
      <c r="D371" s="74" t="s">
        <v>999</v>
      </c>
      <c r="E371" s="74" t="s">
        <v>453</v>
      </c>
      <c r="F371" s="73">
        <v>19894907.440000001</v>
      </c>
      <c r="G371" s="73">
        <v>19894907.440000001</v>
      </c>
      <c r="H371" s="73">
        <v>19894907.440000001</v>
      </c>
    </row>
    <row r="372" spans="1:8" ht="38.25" outlineLevel="4" x14ac:dyDescent="0.25">
      <c r="A372" s="75" t="s">
        <v>490</v>
      </c>
      <c r="B372" s="74" t="s">
        <v>831</v>
      </c>
      <c r="C372" s="74" t="s">
        <v>489</v>
      </c>
      <c r="D372" s="74" t="s">
        <v>999</v>
      </c>
      <c r="E372" s="74" t="s">
        <v>487</v>
      </c>
      <c r="F372" s="73">
        <v>19894907.440000001</v>
      </c>
      <c r="G372" s="73">
        <v>19894907.440000001</v>
      </c>
      <c r="H372" s="73">
        <v>19894907.440000001</v>
      </c>
    </row>
    <row r="373" spans="1:8" ht="76.5" outlineLevel="2" x14ac:dyDescent="0.25">
      <c r="A373" s="75" t="s">
        <v>998</v>
      </c>
      <c r="B373" s="74" t="s">
        <v>831</v>
      </c>
      <c r="C373" s="74" t="s">
        <v>489</v>
      </c>
      <c r="D373" s="74" t="s">
        <v>997</v>
      </c>
      <c r="E373" s="74" t="s">
        <v>455</v>
      </c>
      <c r="F373" s="73">
        <v>10712642.470000001</v>
      </c>
      <c r="G373" s="73">
        <v>10712642.470000001</v>
      </c>
      <c r="H373" s="73">
        <v>10712642.460000001</v>
      </c>
    </row>
    <row r="374" spans="1:8" ht="25.5" outlineLevel="3" x14ac:dyDescent="0.25">
      <c r="A374" s="75" t="s">
        <v>454</v>
      </c>
      <c r="B374" s="74" t="s">
        <v>831</v>
      </c>
      <c r="C374" s="74" t="s">
        <v>489</v>
      </c>
      <c r="D374" s="74" t="s">
        <v>997</v>
      </c>
      <c r="E374" s="74" t="s">
        <v>453</v>
      </c>
      <c r="F374" s="73">
        <v>10712642.470000001</v>
      </c>
      <c r="G374" s="73">
        <v>10712642.470000001</v>
      </c>
      <c r="H374" s="73">
        <v>10712642.460000001</v>
      </c>
    </row>
    <row r="375" spans="1:8" ht="38.25" outlineLevel="4" x14ac:dyDescent="0.25">
      <c r="A375" s="75" t="s">
        <v>490</v>
      </c>
      <c r="B375" s="74" t="s">
        <v>831</v>
      </c>
      <c r="C375" s="74" t="s">
        <v>489</v>
      </c>
      <c r="D375" s="74" t="s">
        <v>997</v>
      </c>
      <c r="E375" s="74" t="s">
        <v>487</v>
      </c>
      <c r="F375" s="73">
        <v>10712642.470000001</v>
      </c>
      <c r="G375" s="73">
        <v>10712642.470000001</v>
      </c>
      <c r="H375" s="73">
        <v>10712642.460000001</v>
      </c>
    </row>
    <row r="376" spans="1:8" ht="38.25" outlineLevel="2" x14ac:dyDescent="0.25">
      <c r="A376" s="75" t="s">
        <v>996</v>
      </c>
      <c r="B376" s="74" t="s">
        <v>831</v>
      </c>
      <c r="C376" s="74" t="s">
        <v>489</v>
      </c>
      <c r="D376" s="74" t="s">
        <v>995</v>
      </c>
      <c r="E376" s="74" t="s">
        <v>455</v>
      </c>
      <c r="F376" s="73">
        <v>28863000</v>
      </c>
      <c r="G376" s="73">
        <v>28863000</v>
      </c>
      <c r="H376" s="73">
        <v>21891024</v>
      </c>
    </row>
    <row r="377" spans="1:8" ht="25.5" outlineLevel="3" x14ac:dyDescent="0.25">
      <c r="A377" s="75" t="s">
        <v>474</v>
      </c>
      <c r="B377" s="74" t="s">
        <v>831</v>
      </c>
      <c r="C377" s="74" t="s">
        <v>489</v>
      </c>
      <c r="D377" s="74" t="s">
        <v>995</v>
      </c>
      <c r="E377" s="74" t="s">
        <v>473</v>
      </c>
      <c r="F377" s="73">
        <v>28863000</v>
      </c>
      <c r="G377" s="73">
        <v>28863000</v>
      </c>
      <c r="H377" s="73">
        <v>21891024</v>
      </c>
    </row>
    <row r="378" spans="1:8" outlineLevel="4" x14ac:dyDescent="0.25">
      <c r="A378" s="75" t="s">
        <v>472</v>
      </c>
      <c r="B378" s="74" t="s">
        <v>831</v>
      </c>
      <c r="C378" s="74" t="s">
        <v>489</v>
      </c>
      <c r="D378" s="74" t="s">
        <v>995</v>
      </c>
      <c r="E378" s="74" t="s">
        <v>469</v>
      </c>
      <c r="F378" s="73">
        <v>28863000</v>
      </c>
      <c r="G378" s="73">
        <v>28863000</v>
      </c>
      <c r="H378" s="73">
        <v>21891024</v>
      </c>
    </row>
    <row r="379" spans="1:8" ht="38.25" outlineLevel="2" x14ac:dyDescent="0.25">
      <c r="A379" s="75" t="s">
        <v>994</v>
      </c>
      <c r="B379" s="74" t="s">
        <v>831</v>
      </c>
      <c r="C379" s="74" t="s">
        <v>489</v>
      </c>
      <c r="D379" s="74" t="s">
        <v>993</v>
      </c>
      <c r="E379" s="74" t="s">
        <v>455</v>
      </c>
      <c r="F379" s="73">
        <v>4447101.01</v>
      </c>
      <c r="G379" s="73">
        <v>4447101.01</v>
      </c>
      <c r="H379" s="73">
        <v>4376677.01</v>
      </c>
    </row>
    <row r="380" spans="1:8" ht="25.5" outlineLevel="3" x14ac:dyDescent="0.25">
      <c r="A380" s="75" t="s">
        <v>474</v>
      </c>
      <c r="B380" s="74" t="s">
        <v>831</v>
      </c>
      <c r="C380" s="74" t="s">
        <v>489</v>
      </c>
      <c r="D380" s="74" t="s">
        <v>993</v>
      </c>
      <c r="E380" s="74" t="s">
        <v>473</v>
      </c>
      <c r="F380" s="73">
        <v>4447101.01</v>
      </c>
      <c r="G380" s="73">
        <v>4447101.01</v>
      </c>
      <c r="H380" s="73">
        <v>4376677.01</v>
      </c>
    </row>
    <row r="381" spans="1:8" outlineLevel="4" x14ac:dyDescent="0.25">
      <c r="A381" s="75" t="s">
        <v>472</v>
      </c>
      <c r="B381" s="74" t="s">
        <v>831</v>
      </c>
      <c r="C381" s="74" t="s">
        <v>489</v>
      </c>
      <c r="D381" s="74" t="s">
        <v>993</v>
      </c>
      <c r="E381" s="74" t="s">
        <v>469</v>
      </c>
      <c r="F381" s="73">
        <v>4447101.01</v>
      </c>
      <c r="G381" s="73">
        <v>4447101.01</v>
      </c>
      <c r="H381" s="73">
        <v>4376677.01</v>
      </c>
    </row>
    <row r="382" spans="1:8" outlineLevel="1" x14ac:dyDescent="0.25">
      <c r="A382" s="75" t="s">
        <v>486</v>
      </c>
      <c r="B382" s="74" t="s">
        <v>831</v>
      </c>
      <c r="C382" s="74" t="s">
        <v>471</v>
      </c>
      <c r="D382" s="74" t="s">
        <v>457</v>
      </c>
      <c r="E382" s="74" t="s">
        <v>455</v>
      </c>
      <c r="F382" s="73">
        <v>263040654.18000001</v>
      </c>
      <c r="G382" s="73">
        <v>263040654.18000001</v>
      </c>
      <c r="H382" s="73">
        <v>256202731.25999999</v>
      </c>
    </row>
    <row r="383" spans="1:8" outlineLevel="2" x14ac:dyDescent="0.25">
      <c r="A383" s="75" t="s">
        <v>992</v>
      </c>
      <c r="B383" s="74" t="s">
        <v>831</v>
      </c>
      <c r="C383" s="74" t="s">
        <v>471</v>
      </c>
      <c r="D383" s="74" t="s">
        <v>991</v>
      </c>
      <c r="E383" s="74" t="s">
        <v>455</v>
      </c>
      <c r="F383" s="73">
        <v>4550397.42</v>
      </c>
      <c r="G383" s="73">
        <v>4550397.42</v>
      </c>
      <c r="H383" s="73">
        <v>4550397.42</v>
      </c>
    </row>
    <row r="384" spans="1:8" ht="25.5" outlineLevel="3" x14ac:dyDescent="0.25">
      <c r="A384" s="75" t="s">
        <v>474</v>
      </c>
      <c r="B384" s="74" t="s">
        <v>831</v>
      </c>
      <c r="C384" s="74" t="s">
        <v>471</v>
      </c>
      <c r="D384" s="74" t="s">
        <v>991</v>
      </c>
      <c r="E384" s="74" t="s">
        <v>473</v>
      </c>
      <c r="F384" s="73">
        <v>4550397.42</v>
      </c>
      <c r="G384" s="73">
        <v>4550397.42</v>
      </c>
      <c r="H384" s="73">
        <v>4550397.42</v>
      </c>
    </row>
    <row r="385" spans="1:8" outlineLevel="4" x14ac:dyDescent="0.25">
      <c r="A385" s="75" t="s">
        <v>472</v>
      </c>
      <c r="B385" s="74" t="s">
        <v>831</v>
      </c>
      <c r="C385" s="74" t="s">
        <v>471</v>
      </c>
      <c r="D385" s="74" t="s">
        <v>991</v>
      </c>
      <c r="E385" s="74" t="s">
        <v>469</v>
      </c>
      <c r="F385" s="73">
        <v>4550397.42</v>
      </c>
      <c r="G385" s="73">
        <v>4550397.42</v>
      </c>
      <c r="H385" s="73">
        <v>4550397.42</v>
      </c>
    </row>
    <row r="386" spans="1:8" ht="51" outlineLevel="2" x14ac:dyDescent="0.25">
      <c r="A386" s="75" t="s">
        <v>990</v>
      </c>
      <c r="B386" s="74" t="s">
        <v>831</v>
      </c>
      <c r="C386" s="74" t="s">
        <v>471</v>
      </c>
      <c r="D386" s="74" t="s">
        <v>989</v>
      </c>
      <c r="E386" s="74" t="s">
        <v>455</v>
      </c>
      <c r="F386" s="73">
        <v>100000</v>
      </c>
      <c r="G386" s="73">
        <v>100000</v>
      </c>
      <c r="H386" s="73">
        <v>100000</v>
      </c>
    </row>
    <row r="387" spans="1:8" outlineLevel="3" x14ac:dyDescent="0.25">
      <c r="A387" s="75" t="s">
        <v>482</v>
      </c>
      <c r="B387" s="74" t="s">
        <v>831</v>
      </c>
      <c r="C387" s="74" t="s">
        <v>471</v>
      </c>
      <c r="D387" s="74" t="s">
        <v>989</v>
      </c>
      <c r="E387" s="74" t="s">
        <v>481</v>
      </c>
      <c r="F387" s="73">
        <v>100000</v>
      </c>
      <c r="G387" s="73">
        <v>100000</v>
      </c>
      <c r="H387" s="73">
        <v>100000</v>
      </c>
    </row>
    <row r="388" spans="1:8" outlineLevel="4" x14ac:dyDescent="0.25">
      <c r="A388" s="75" t="s">
        <v>775</v>
      </c>
      <c r="B388" s="74" t="s">
        <v>831</v>
      </c>
      <c r="C388" s="74" t="s">
        <v>471</v>
      </c>
      <c r="D388" s="74" t="s">
        <v>989</v>
      </c>
      <c r="E388" s="74" t="s">
        <v>773</v>
      </c>
      <c r="F388" s="73">
        <v>100000</v>
      </c>
      <c r="G388" s="73">
        <v>100000</v>
      </c>
      <c r="H388" s="73">
        <v>100000</v>
      </c>
    </row>
    <row r="389" spans="1:8" ht="51" outlineLevel="2" x14ac:dyDescent="0.25">
      <c r="A389" s="75" t="s">
        <v>988</v>
      </c>
      <c r="B389" s="74" t="s">
        <v>831</v>
      </c>
      <c r="C389" s="74" t="s">
        <v>471</v>
      </c>
      <c r="D389" s="74" t="s">
        <v>987</v>
      </c>
      <c r="E389" s="74" t="s">
        <v>455</v>
      </c>
      <c r="F389" s="73">
        <v>90100000</v>
      </c>
      <c r="G389" s="73">
        <v>90100000</v>
      </c>
      <c r="H389" s="73">
        <v>90100000</v>
      </c>
    </row>
    <row r="390" spans="1:8" ht="25.5" outlineLevel="3" x14ac:dyDescent="0.25">
      <c r="A390" s="75" t="s">
        <v>474</v>
      </c>
      <c r="B390" s="74" t="s">
        <v>831</v>
      </c>
      <c r="C390" s="74" t="s">
        <v>471</v>
      </c>
      <c r="D390" s="74" t="s">
        <v>987</v>
      </c>
      <c r="E390" s="74" t="s">
        <v>473</v>
      </c>
      <c r="F390" s="73">
        <v>90100000</v>
      </c>
      <c r="G390" s="73">
        <v>15786216</v>
      </c>
      <c r="H390" s="73">
        <v>15786216</v>
      </c>
    </row>
    <row r="391" spans="1:8" outlineLevel="4" x14ac:dyDescent="0.25">
      <c r="A391" s="75" t="s">
        <v>472</v>
      </c>
      <c r="B391" s="74" t="s">
        <v>831</v>
      </c>
      <c r="C391" s="74" t="s">
        <v>471</v>
      </c>
      <c r="D391" s="74" t="s">
        <v>987</v>
      </c>
      <c r="E391" s="74" t="s">
        <v>469</v>
      </c>
      <c r="F391" s="73">
        <f>15786216+74313784</f>
        <v>90100000</v>
      </c>
      <c r="G391" s="73">
        <v>15786216</v>
      </c>
      <c r="H391" s="73">
        <v>15786216</v>
      </c>
    </row>
    <row r="392" spans="1:8" ht="25.5" outlineLevel="3" x14ac:dyDescent="0.25">
      <c r="A392" s="75" t="s">
        <v>549</v>
      </c>
      <c r="B392" s="74" t="s">
        <v>831</v>
      </c>
      <c r="C392" s="74" t="s">
        <v>471</v>
      </c>
      <c r="D392" s="74" t="s">
        <v>987</v>
      </c>
      <c r="E392" s="74" t="s">
        <v>548</v>
      </c>
      <c r="F392" s="73">
        <v>0</v>
      </c>
      <c r="G392" s="73">
        <v>74313784</v>
      </c>
      <c r="H392" s="73">
        <v>74313784</v>
      </c>
    </row>
    <row r="393" spans="1:8" ht="25.5" outlineLevel="4" x14ac:dyDescent="0.25">
      <c r="A393" s="75" t="s">
        <v>586</v>
      </c>
      <c r="B393" s="74" t="s">
        <v>831</v>
      </c>
      <c r="C393" s="74" t="s">
        <v>471</v>
      </c>
      <c r="D393" s="74" t="s">
        <v>987</v>
      </c>
      <c r="E393" s="74" t="s">
        <v>584</v>
      </c>
      <c r="F393" s="73">
        <v>0</v>
      </c>
      <c r="G393" s="73">
        <v>74313784</v>
      </c>
      <c r="H393" s="73">
        <v>74313784</v>
      </c>
    </row>
    <row r="394" spans="1:8" ht="25.5" outlineLevel="2" x14ac:dyDescent="0.25">
      <c r="A394" s="75" t="s">
        <v>986</v>
      </c>
      <c r="B394" s="74" t="s">
        <v>831</v>
      </c>
      <c r="C394" s="74" t="s">
        <v>471</v>
      </c>
      <c r="D394" s="74" t="s">
        <v>985</v>
      </c>
      <c r="E394" s="74" t="s">
        <v>455</v>
      </c>
      <c r="F394" s="73">
        <v>29700000</v>
      </c>
      <c r="G394" s="73">
        <v>29700000</v>
      </c>
      <c r="H394" s="73">
        <v>29700000</v>
      </c>
    </row>
    <row r="395" spans="1:8" ht="25.5" outlineLevel="3" x14ac:dyDescent="0.25">
      <c r="A395" s="75" t="s">
        <v>474</v>
      </c>
      <c r="B395" s="74" t="s">
        <v>831</v>
      </c>
      <c r="C395" s="74" t="s">
        <v>471</v>
      </c>
      <c r="D395" s="74" t="s">
        <v>985</v>
      </c>
      <c r="E395" s="74" t="s">
        <v>473</v>
      </c>
      <c r="F395" s="73">
        <v>29700000</v>
      </c>
      <c r="G395" s="73">
        <v>29700000</v>
      </c>
      <c r="H395" s="73">
        <v>29700000</v>
      </c>
    </row>
    <row r="396" spans="1:8" outlineLevel="4" x14ac:dyDescent="0.25">
      <c r="A396" s="75" t="s">
        <v>472</v>
      </c>
      <c r="B396" s="74" t="s">
        <v>831</v>
      </c>
      <c r="C396" s="74" t="s">
        <v>471</v>
      </c>
      <c r="D396" s="74" t="s">
        <v>985</v>
      </c>
      <c r="E396" s="74" t="s">
        <v>469</v>
      </c>
      <c r="F396" s="73">
        <v>29700000</v>
      </c>
      <c r="G396" s="73">
        <v>29700000</v>
      </c>
      <c r="H396" s="73">
        <v>29700000</v>
      </c>
    </row>
    <row r="397" spans="1:8" ht="51" outlineLevel="2" x14ac:dyDescent="0.25">
      <c r="A397" s="75" t="s">
        <v>984</v>
      </c>
      <c r="B397" s="74" t="s">
        <v>831</v>
      </c>
      <c r="C397" s="74" t="s">
        <v>471</v>
      </c>
      <c r="D397" s="74" t="s">
        <v>983</v>
      </c>
      <c r="E397" s="74" t="s">
        <v>455</v>
      </c>
      <c r="F397" s="73">
        <v>29902361.449999999</v>
      </c>
      <c r="G397" s="73">
        <v>29902361.449999999</v>
      </c>
      <c r="H397" s="73">
        <v>29902361.239999998</v>
      </c>
    </row>
    <row r="398" spans="1:8" ht="25.5" outlineLevel="3" x14ac:dyDescent="0.25">
      <c r="A398" s="75" t="s">
        <v>474</v>
      </c>
      <c r="B398" s="74" t="s">
        <v>831</v>
      </c>
      <c r="C398" s="74" t="s">
        <v>471</v>
      </c>
      <c r="D398" s="74" t="s">
        <v>983</v>
      </c>
      <c r="E398" s="74" t="s">
        <v>473</v>
      </c>
      <c r="F398" s="73">
        <v>29902361.449999999</v>
      </c>
      <c r="G398" s="73">
        <v>29902361.449999999</v>
      </c>
      <c r="H398" s="73">
        <v>29902361.239999998</v>
      </c>
    </row>
    <row r="399" spans="1:8" outlineLevel="4" x14ac:dyDescent="0.25">
      <c r="A399" s="75" t="s">
        <v>472</v>
      </c>
      <c r="B399" s="74" t="s">
        <v>831</v>
      </c>
      <c r="C399" s="74" t="s">
        <v>471</v>
      </c>
      <c r="D399" s="74" t="s">
        <v>983</v>
      </c>
      <c r="E399" s="74" t="s">
        <v>469</v>
      </c>
      <c r="F399" s="73">
        <v>29902361.449999999</v>
      </c>
      <c r="G399" s="73">
        <v>29902361.449999999</v>
      </c>
      <c r="H399" s="73">
        <v>29902361.239999998</v>
      </c>
    </row>
    <row r="400" spans="1:8" ht="51" outlineLevel="2" x14ac:dyDescent="0.25">
      <c r="A400" s="75" t="s">
        <v>982</v>
      </c>
      <c r="B400" s="74" t="s">
        <v>831</v>
      </c>
      <c r="C400" s="74" t="s">
        <v>471</v>
      </c>
      <c r="D400" s="74" t="s">
        <v>981</v>
      </c>
      <c r="E400" s="74" t="s">
        <v>455</v>
      </c>
      <c r="F400" s="73">
        <v>13181374</v>
      </c>
      <c r="G400" s="73">
        <v>13181374</v>
      </c>
      <c r="H400" s="73">
        <v>13181374</v>
      </c>
    </row>
    <row r="401" spans="1:8" ht="25.5" outlineLevel="3" x14ac:dyDescent="0.25">
      <c r="A401" s="75" t="s">
        <v>474</v>
      </c>
      <c r="B401" s="74" t="s">
        <v>831</v>
      </c>
      <c r="C401" s="74" t="s">
        <v>471</v>
      </c>
      <c r="D401" s="74" t="s">
        <v>981</v>
      </c>
      <c r="E401" s="74" t="s">
        <v>473</v>
      </c>
      <c r="F401" s="73">
        <v>13181374</v>
      </c>
      <c r="G401" s="73">
        <v>13181374</v>
      </c>
      <c r="H401" s="73">
        <v>13181374</v>
      </c>
    </row>
    <row r="402" spans="1:8" outlineLevel="4" x14ac:dyDescent="0.25">
      <c r="A402" s="75" t="s">
        <v>472</v>
      </c>
      <c r="B402" s="74" t="s">
        <v>831</v>
      </c>
      <c r="C402" s="74" t="s">
        <v>471</v>
      </c>
      <c r="D402" s="74" t="s">
        <v>981</v>
      </c>
      <c r="E402" s="74" t="s">
        <v>469</v>
      </c>
      <c r="F402" s="73">
        <v>13181374</v>
      </c>
      <c r="G402" s="73">
        <v>13181374</v>
      </c>
      <c r="H402" s="73">
        <v>13181374</v>
      </c>
    </row>
    <row r="403" spans="1:8" ht="51" outlineLevel="2" x14ac:dyDescent="0.25">
      <c r="A403" s="75" t="s">
        <v>980</v>
      </c>
      <c r="B403" s="74" t="s">
        <v>831</v>
      </c>
      <c r="C403" s="74" t="s">
        <v>471</v>
      </c>
      <c r="D403" s="74" t="s">
        <v>979</v>
      </c>
      <c r="E403" s="74" t="s">
        <v>455</v>
      </c>
      <c r="F403" s="73">
        <v>16101271.550000001</v>
      </c>
      <c r="G403" s="73">
        <v>16101271.550000001</v>
      </c>
      <c r="H403" s="73">
        <v>16101271.439999999</v>
      </c>
    </row>
    <row r="404" spans="1:8" ht="25.5" outlineLevel="3" x14ac:dyDescent="0.25">
      <c r="A404" s="75" t="s">
        <v>474</v>
      </c>
      <c r="B404" s="74" t="s">
        <v>831</v>
      </c>
      <c r="C404" s="74" t="s">
        <v>471</v>
      </c>
      <c r="D404" s="74" t="s">
        <v>979</v>
      </c>
      <c r="E404" s="74" t="s">
        <v>473</v>
      </c>
      <c r="F404" s="73">
        <v>16101271.550000001</v>
      </c>
      <c r="G404" s="73">
        <v>16101271.550000001</v>
      </c>
      <c r="H404" s="73">
        <v>16101271.439999999</v>
      </c>
    </row>
    <row r="405" spans="1:8" outlineLevel="4" x14ac:dyDescent="0.25">
      <c r="A405" s="75" t="s">
        <v>472</v>
      </c>
      <c r="B405" s="74" t="s">
        <v>831</v>
      </c>
      <c r="C405" s="74" t="s">
        <v>471</v>
      </c>
      <c r="D405" s="74" t="s">
        <v>979</v>
      </c>
      <c r="E405" s="74" t="s">
        <v>469</v>
      </c>
      <c r="F405" s="73">
        <v>16101271.550000001</v>
      </c>
      <c r="G405" s="73">
        <v>16101271.550000001</v>
      </c>
      <c r="H405" s="73">
        <v>16101271.439999999</v>
      </c>
    </row>
    <row r="406" spans="1:8" outlineLevel="2" x14ac:dyDescent="0.25">
      <c r="A406" s="75" t="s">
        <v>978</v>
      </c>
      <c r="B406" s="74" t="s">
        <v>831</v>
      </c>
      <c r="C406" s="74" t="s">
        <v>471</v>
      </c>
      <c r="D406" s="74" t="s">
        <v>977</v>
      </c>
      <c r="E406" s="74" t="s">
        <v>455</v>
      </c>
      <c r="F406" s="73">
        <v>1748913</v>
      </c>
      <c r="G406" s="73">
        <v>1748913</v>
      </c>
      <c r="H406" s="73">
        <v>1748913</v>
      </c>
    </row>
    <row r="407" spans="1:8" ht="25.5" outlineLevel="3" x14ac:dyDescent="0.25">
      <c r="A407" s="75" t="s">
        <v>474</v>
      </c>
      <c r="B407" s="74" t="s">
        <v>831</v>
      </c>
      <c r="C407" s="74" t="s">
        <v>471</v>
      </c>
      <c r="D407" s="74" t="s">
        <v>977</v>
      </c>
      <c r="E407" s="74" t="s">
        <v>473</v>
      </c>
      <c r="F407" s="73">
        <v>1748913</v>
      </c>
      <c r="G407" s="73">
        <v>1748913</v>
      </c>
      <c r="H407" s="73">
        <v>1748913</v>
      </c>
    </row>
    <row r="408" spans="1:8" outlineLevel="4" x14ac:dyDescent="0.25">
      <c r="A408" s="75" t="s">
        <v>472</v>
      </c>
      <c r="B408" s="74" t="s">
        <v>831</v>
      </c>
      <c r="C408" s="74" t="s">
        <v>471</v>
      </c>
      <c r="D408" s="74" t="s">
        <v>977</v>
      </c>
      <c r="E408" s="74" t="s">
        <v>469</v>
      </c>
      <c r="F408" s="73">
        <v>1748913</v>
      </c>
      <c r="G408" s="73">
        <v>1748913</v>
      </c>
      <c r="H408" s="73">
        <v>1748913</v>
      </c>
    </row>
    <row r="409" spans="1:8" ht="25.5" outlineLevel="2" x14ac:dyDescent="0.25">
      <c r="A409" s="75" t="s">
        <v>976</v>
      </c>
      <c r="B409" s="74" t="s">
        <v>831</v>
      </c>
      <c r="C409" s="74" t="s">
        <v>471</v>
      </c>
      <c r="D409" s="74" t="s">
        <v>975</v>
      </c>
      <c r="E409" s="74" t="s">
        <v>455</v>
      </c>
      <c r="F409" s="73">
        <v>62150</v>
      </c>
      <c r="G409" s="73">
        <v>62150</v>
      </c>
      <c r="H409" s="73">
        <v>21500</v>
      </c>
    </row>
    <row r="410" spans="1:8" ht="25.5" outlineLevel="3" x14ac:dyDescent="0.25">
      <c r="A410" s="75" t="s">
        <v>474</v>
      </c>
      <c r="B410" s="74" t="s">
        <v>831</v>
      </c>
      <c r="C410" s="74" t="s">
        <v>471</v>
      </c>
      <c r="D410" s="74" t="s">
        <v>975</v>
      </c>
      <c r="E410" s="74" t="s">
        <v>473</v>
      </c>
      <c r="F410" s="73">
        <v>62150</v>
      </c>
      <c r="G410" s="73">
        <v>62150</v>
      </c>
      <c r="H410" s="73">
        <v>21500</v>
      </c>
    </row>
    <row r="411" spans="1:8" outlineLevel="4" x14ac:dyDescent="0.25">
      <c r="A411" s="75" t="s">
        <v>472</v>
      </c>
      <c r="B411" s="74" t="s">
        <v>831</v>
      </c>
      <c r="C411" s="74" t="s">
        <v>471</v>
      </c>
      <c r="D411" s="74" t="s">
        <v>975</v>
      </c>
      <c r="E411" s="74" t="s">
        <v>469</v>
      </c>
      <c r="F411" s="73">
        <v>62150</v>
      </c>
      <c r="G411" s="73">
        <v>62150</v>
      </c>
      <c r="H411" s="73">
        <v>21500</v>
      </c>
    </row>
    <row r="412" spans="1:8" ht="63.75" outlineLevel="2" x14ac:dyDescent="0.25">
      <c r="A412" s="75" t="s">
        <v>974</v>
      </c>
      <c r="B412" s="74" t="s">
        <v>831</v>
      </c>
      <c r="C412" s="74" t="s">
        <v>471</v>
      </c>
      <c r="D412" s="74" t="s">
        <v>973</v>
      </c>
      <c r="E412" s="74" t="s">
        <v>455</v>
      </c>
      <c r="F412" s="73">
        <v>86999.37</v>
      </c>
      <c r="G412" s="73">
        <v>86999.37</v>
      </c>
      <c r="H412" s="73">
        <v>77248.820000000007</v>
      </c>
    </row>
    <row r="413" spans="1:8" ht="25.5" outlineLevel="3" x14ac:dyDescent="0.25">
      <c r="A413" s="75" t="s">
        <v>474</v>
      </c>
      <c r="B413" s="74" t="s">
        <v>831</v>
      </c>
      <c r="C413" s="74" t="s">
        <v>471</v>
      </c>
      <c r="D413" s="74" t="s">
        <v>973</v>
      </c>
      <c r="E413" s="74" t="s">
        <v>473</v>
      </c>
      <c r="F413" s="73">
        <v>86999.37</v>
      </c>
      <c r="G413" s="73">
        <v>86999.37</v>
      </c>
      <c r="H413" s="73">
        <v>77248.820000000007</v>
      </c>
    </row>
    <row r="414" spans="1:8" outlineLevel="4" x14ac:dyDescent="0.25">
      <c r="A414" s="75" t="s">
        <v>472</v>
      </c>
      <c r="B414" s="74" t="s">
        <v>831</v>
      </c>
      <c r="C414" s="74" t="s">
        <v>471</v>
      </c>
      <c r="D414" s="74" t="s">
        <v>973</v>
      </c>
      <c r="E414" s="74" t="s">
        <v>469</v>
      </c>
      <c r="F414" s="73">
        <v>86999.37</v>
      </c>
      <c r="G414" s="73">
        <v>86999.37</v>
      </c>
      <c r="H414" s="73">
        <v>77248.820000000007</v>
      </c>
    </row>
    <row r="415" spans="1:8" ht="25.5" outlineLevel="2" x14ac:dyDescent="0.25">
      <c r="A415" s="75" t="s">
        <v>972</v>
      </c>
      <c r="B415" s="74" t="s">
        <v>831</v>
      </c>
      <c r="C415" s="74" t="s">
        <v>471</v>
      </c>
      <c r="D415" s="74" t="s">
        <v>971</v>
      </c>
      <c r="E415" s="74" t="s">
        <v>455</v>
      </c>
      <c r="F415" s="73">
        <v>2943910.84</v>
      </c>
      <c r="G415" s="73">
        <v>2943910.84</v>
      </c>
      <c r="H415" s="73">
        <v>2929218.84</v>
      </c>
    </row>
    <row r="416" spans="1:8" ht="25.5" outlineLevel="3" x14ac:dyDescent="0.25">
      <c r="A416" s="75" t="s">
        <v>474</v>
      </c>
      <c r="B416" s="74" t="s">
        <v>831</v>
      </c>
      <c r="C416" s="74" t="s">
        <v>471</v>
      </c>
      <c r="D416" s="74" t="s">
        <v>971</v>
      </c>
      <c r="E416" s="74" t="s">
        <v>473</v>
      </c>
      <c r="F416" s="73">
        <v>2943910.84</v>
      </c>
      <c r="G416" s="73">
        <v>2943910.84</v>
      </c>
      <c r="H416" s="73">
        <v>2929218.84</v>
      </c>
    </row>
    <row r="417" spans="1:8" outlineLevel="4" x14ac:dyDescent="0.25">
      <c r="A417" s="75" t="s">
        <v>472</v>
      </c>
      <c r="B417" s="74" t="s">
        <v>831</v>
      </c>
      <c r="C417" s="74" t="s">
        <v>471</v>
      </c>
      <c r="D417" s="74" t="s">
        <v>971</v>
      </c>
      <c r="E417" s="74" t="s">
        <v>469</v>
      </c>
      <c r="F417" s="73">
        <v>2943910.84</v>
      </c>
      <c r="G417" s="73">
        <v>2943910.84</v>
      </c>
      <c r="H417" s="73">
        <v>2929218.84</v>
      </c>
    </row>
    <row r="418" spans="1:8" ht="25.5" outlineLevel="2" x14ac:dyDescent="0.25">
      <c r="A418" s="75" t="s">
        <v>970</v>
      </c>
      <c r="B418" s="74" t="s">
        <v>831</v>
      </c>
      <c r="C418" s="74" t="s">
        <v>471</v>
      </c>
      <c r="D418" s="74" t="s">
        <v>969</v>
      </c>
      <c r="E418" s="74" t="s">
        <v>455</v>
      </c>
      <c r="F418" s="73">
        <v>109702</v>
      </c>
      <c r="G418" s="73">
        <v>109702</v>
      </c>
      <c r="H418" s="73">
        <v>109702</v>
      </c>
    </row>
    <row r="419" spans="1:8" ht="25.5" outlineLevel="3" x14ac:dyDescent="0.25">
      <c r="A419" s="75" t="s">
        <v>474</v>
      </c>
      <c r="B419" s="74" t="s">
        <v>831</v>
      </c>
      <c r="C419" s="74" t="s">
        <v>471</v>
      </c>
      <c r="D419" s="74" t="s">
        <v>969</v>
      </c>
      <c r="E419" s="74" t="s">
        <v>473</v>
      </c>
      <c r="F419" s="73">
        <v>109702</v>
      </c>
      <c r="G419" s="73">
        <v>109702</v>
      </c>
      <c r="H419" s="73">
        <v>109702</v>
      </c>
    </row>
    <row r="420" spans="1:8" outlineLevel="4" x14ac:dyDescent="0.25">
      <c r="A420" s="75" t="s">
        <v>472</v>
      </c>
      <c r="B420" s="74" t="s">
        <v>831</v>
      </c>
      <c r="C420" s="74" t="s">
        <v>471</v>
      </c>
      <c r="D420" s="74" t="s">
        <v>969</v>
      </c>
      <c r="E420" s="74" t="s">
        <v>469</v>
      </c>
      <c r="F420" s="73">
        <v>109702</v>
      </c>
      <c r="G420" s="73">
        <v>109702</v>
      </c>
      <c r="H420" s="73">
        <v>109702</v>
      </c>
    </row>
    <row r="421" spans="1:8" ht="25.5" outlineLevel="2" x14ac:dyDescent="0.25">
      <c r="A421" s="75" t="s">
        <v>968</v>
      </c>
      <c r="B421" s="74" t="s">
        <v>831</v>
      </c>
      <c r="C421" s="74" t="s">
        <v>471</v>
      </c>
      <c r="D421" s="74" t="s">
        <v>967</v>
      </c>
      <c r="E421" s="74" t="s">
        <v>455</v>
      </c>
      <c r="F421" s="73">
        <v>363669</v>
      </c>
      <c r="G421" s="73">
        <v>363669</v>
      </c>
      <c r="H421" s="73">
        <v>363669</v>
      </c>
    </row>
    <row r="422" spans="1:8" ht="25.5" outlineLevel="3" x14ac:dyDescent="0.25">
      <c r="A422" s="75" t="s">
        <v>474</v>
      </c>
      <c r="B422" s="74" t="s">
        <v>831</v>
      </c>
      <c r="C422" s="74" t="s">
        <v>471</v>
      </c>
      <c r="D422" s="74" t="s">
        <v>967</v>
      </c>
      <c r="E422" s="74" t="s">
        <v>473</v>
      </c>
      <c r="F422" s="73">
        <v>363669</v>
      </c>
      <c r="G422" s="73">
        <v>363669</v>
      </c>
      <c r="H422" s="73">
        <v>363669</v>
      </c>
    </row>
    <row r="423" spans="1:8" outlineLevel="4" x14ac:dyDescent="0.25">
      <c r="A423" s="75" t="s">
        <v>472</v>
      </c>
      <c r="B423" s="74" t="s">
        <v>831</v>
      </c>
      <c r="C423" s="74" t="s">
        <v>471</v>
      </c>
      <c r="D423" s="74" t="s">
        <v>967</v>
      </c>
      <c r="E423" s="74" t="s">
        <v>469</v>
      </c>
      <c r="F423" s="73">
        <v>363669</v>
      </c>
      <c r="G423" s="73">
        <v>363669</v>
      </c>
      <c r="H423" s="73">
        <v>363669</v>
      </c>
    </row>
    <row r="424" spans="1:8" ht="25.5" outlineLevel="2" x14ac:dyDescent="0.25">
      <c r="A424" s="75" t="s">
        <v>966</v>
      </c>
      <c r="B424" s="74" t="s">
        <v>831</v>
      </c>
      <c r="C424" s="74" t="s">
        <v>471</v>
      </c>
      <c r="D424" s="74" t="s">
        <v>965</v>
      </c>
      <c r="E424" s="74" t="s">
        <v>455</v>
      </c>
      <c r="F424" s="73">
        <v>817557.64</v>
      </c>
      <c r="G424" s="73">
        <v>817557.64</v>
      </c>
      <c r="H424" s="73">
        <v>814784.74</v>
      </c>
    </row>
    <row r="425" spans="1:8" ht="25.5" outlineLevel="3" x14ac:dyDescent="0.25">
      <c r="A425" s="75" t="s">
        <v>474</v>
      </c>
      <c r="B425" s="74" t="s">
        <v>831</v>
      </c>
      <c r="C425" s="74" t="s">
        <v>471</v>
      </c>
      <c r="D425" s="74" t="s">
        <v>965</v>
      </c>
      <c r="E425" s="74" t="s">
        <v>473</v>
      </c>
      <c r="F425" s="73">
        <v>817557.64</v>
      </c>
      <c r="G425" s="73">
        <v>817557.64</v>
      </c>
      <c r="H425" s="73">
        <v>814784.74</v>
      </c>
    </row>
    <row r="426" spans="1:8" outlineLevel="4" x14ac:dyDescent="0.25">
      <c r="A426" s="75" t="s">
        <v>472</v>
      </c>
      <c r="B426" s="74" t="s">
        <v>831</v>
      </c>
      <c r="C426" s="74" t="s">
        <v>471</v>
      </c>
      <c r="D426" s="74" t="s">
        <v>965</v>
      </c>
      <c r="E426" s="74" t="s">
        <v>469</v>
      </c>
      <c r="F426" s="73">
        <v>817557.64</v>
      </c>
      <c r="G426" s="73">
        <v>817557.64</v>
      </c>
      <c r="H426" s="73">
        <v>814784.74</v>
      </c>
    </row>
    <row r="427" spans="1:8" ht="38.25" outlineLevel="2" x14ac:dyDescent="0.25">
      <c r="A427" s="75" t="s">
        <v>964</v>
      </c>
      <c r="B427" s="74" t="s">
        <v>831</v>
      </c>
      <c r="C427" s="74" t="s">
        <v>471</v>
      </c>
      <c r="D427" s="74" t="s">
        <v>963</v>
      </c>
      <c r="E427" s="74" t="s">
        <v>455</v>
      </c>
      <c r="F427" s="73">
        <v>5000000</v>
      </c>
      <c r="G427" s="73">
        <v>5000000</v>
      </c>
      <c r="H427" s="73">
        <v>0</v>
      </c>
    </row>
    <row r="428" spans="1:8" ht="25.5" outlineLevel="3" x14ac:dyDescent="0.25">
      <c r="A428" s="75" t="s">
        <v>454</v>
      </c>
      <c r="B428" s="74" t="s">
        <v>831</v>
      </c>
      <c r="C428" s="74" t="s">
        <v>471</v>
      </c>
      <c r="D428" s="74" t="s">
        <v>963</v>
      </c>
      <c r="E428" s="74" t="s">
        <v>453</v>
      </c>
      <c r="F428" s="73">
        <v>5000000</v>
      </c>
      <c r="G428" s="73">
        <v>5000000</v>
      </c>
      <c r="H428" s="73">
        <v>0</v>
      </c>
    </row>
    <row r="429" spans="1:8" ht="38.25" outlineLevel="4" x14ac:dyDescent="0.25">
      <c r="A429" s="75" t="s">
        <v>490</v>
      </c>
      <c r="B429" s="74" t="s">
        <v>831</v>
      </c>
      <c r="C429" s="74" t="s">
        <v>471</v>
      </c>
      <c r="D429" s="74" t="s">
        <v>963</v>
      </c>
      <c r="E429" s="74" t="s">
        <v>487</v>
      </c>
      <c r="F429" s="73">
        <v>5000000</v>
      </c>
      <c r="G429" s="73">
        <v>5000000</v>
      </c>
      <c r="H429" s="73">
        <v>0</v>
      </c>
    </row>
    <row r="430" spans="1:8" ht="25.5" outlineLevel="2" x14ac:dyDescent="0.25">
      <c r="A430" s="75" t="s">
        <v>962</v>
      </c>
      <c r="B430" s="74" t="s">
        <v>831</v>
      </c>
      <c r="C430" s="74" t="s">
        <v>471</v>
      </c>
      <c r="D430" s="74" t="s">
        <v>961</v>
      </c>
      <c r="E430" s="74" t="s">
        <v>455</v>
      </c>
      <c r="F430" s="73">
        <v>765499.86</v>
      </c>
      <c r="G430" s="73">
        <v>765499.86</v>
      </c>
      <c r="H430" s="73">
        <v>311969.21999999997</v>
      </c>
    </row>
    <row r="431" spans="1:8" ht="25.5" outlineLevel="3" x14ac:dyDescent="0.25">
      <c r="A431" s="75" t="s">
        <v>474</v>
      </c>
      <c r="B431" s="74" t="s">
        <v>831</v>
      </c>
      <c r="C431" s="74" t="s">
        <v>471</v>
      </c>
      <c r="D431" s="74" t="s">
        <v>961</v>
      </c>
      <c r="E431" s="74" t="s">
        <v>473</v>
      </c>
      <c r="F431" s="73">
        <v>765499.86</v>
      </c>
      <c r="G431" s="73">
        <v>765499.86</v>
      </c>
      <c r="H431" s="73">
        <v>311969.21999999997</v>
      </c>
    </row>
    <row r="432" spans="1:8" outlineLevel="4" x14ac:dyDescent="0.25">
      <c r="A432" s="75" t="s">
        <v>472</v>
      </c>
      <c r="B432" s="74" t="s">
        <v>831</v>
      </c>
      <c r="C432" s="74" t="s">
        <v>471</v>
      </c>
      <c r="D432" s="74" t="s">
        <v>961</v>
      </c>
      <c r="E432" s="74" t="s">
        <v>469</v>
      </c>
      <c r="F432" s="73">
        <v>765499.86</v>
      </c>
      <c r="G432" s="73">
        <v>765499.86</v>
      </c>
      <c r="H432" s="73">
        <v>311969.21999999997</v>
      </c>
    </row>
    <row r="433" spans="1:8" ht="25.5" outlineLevel="2" x14ac:dyDescent="0.25">
      <c r="A433" s="75" t="s">
        <v>960</v>
      </c>
      <c r="B433" s="74" t="s">
        <v>831</v>
      </c>
      <c r="C433" s="74" t="s">
        <v>471</v>
      </c>
      <c r="D433" s="74" t="s">
        <v>959</v>
      </c>
      <c r="E433" s="74" t="s">
        <v>455</v>
      </c>
      <c r="F433" s="73">
        <v>0</v>
      </c>
      <c r="G433" s="73">
        <v>0</v>
      </c>
      <c r="H433" s="73">
        <v>0</v>
      </c>
    </row>
    <row r="434" spans="1:8" ht="25.5" outlineLevel="3" x14ac:dyDescent="0.25">
      <c r="A434" s="75" t="s">
        <v>474</v>
      </c>
      <c r="B434" s="74" t="s">
        <v>831</v>
      </c>
      <c r="C434" s="74" t="s">
        <v>471</v>
      </c>
      <c r="D434" s="74" t="s">
        <v>959</v>
      </c>
      <c r="E434" s="74" t="s">
        <v>473</v>
      </c>
      <c r="F434" s="73">
        <v>0</v>
      </c>
      <c r="G434" s="73">
        <v>0</v>
      </c>
      <c r="H434" s="73">
        <v>0</v>
      </c>
    </row>
    <row r="435" spans="1:8" outlineLevel="4" x14ac:dyDescent="0.25">
      <c r="A435" s="75" t="s">
        <v>472</v>
      </c>
      <c r="B435" s="74" t="s">
        <v>831</v>
      </c>
      <c r="C435" s="74" t="s">
        <v>471</v>
      </c>
      <c r="D435" s="74" t="s">
        <v>959</v>
      </c>
      <c r="E435" s="74" t="s">
        <v>469</v>
      </c>
      <c r="F435" s="73">
        <v>0</v>
      </c>
      <c r="G435" s="73">
        <v>0</v>
      </c>
      <c r="H435" s="73">
        <v>0</v>
      </c>
    </row>
    <row r="436" spans="1:8" ht="38.25" outlineLevel="2" x14ac:dyDescent="0.25">
      <c r="A436" s="75" t="s">
        <v>958</v>
      </c>
      <c r="B436" s="74" t="s">
        <v>831</v>
      </c>
      <c r="C436" s="74" t="s">
        <v>471</v>
      </c>
      <c r="D436" s="74" t="s">
        <v>957</v>
      </c>
      <c r="E436" s="74" t="s">
        <v>455</v>
      </c>
      <c r="F436" s="73">
        <v>6529872.96</v>
      </c>
      <c r="G436" s="73">
        <v>6529872.96</v>
      </c>
      <c r="H436" s="73">
        <v>6504645.3099999996</v>
      </c>
    </row>
    <row r="437" spans="1:8" ht="25.5" outlineLevel="3" x14ac:dyDescent="0.25">
      <c r="A437" s="75" t="s">
        <v>474</v>
      </c>
      <c r="B437" s="74" t="s">
        <v>831</v>
      </c>
      <c r="C437" s="74" t="s">
        <v>471</v>
      </c>
      <c r="D437" s="74" t="s">
        <v>957</v>
      </c>
      <c r="E437" s="74" t="s">
        <v>473</v>
      </c>
      <c r="F437" s="73">
        <v>6529872.96</v>
      </c>
      <c r="G437" s="73">
        <v>6529872.96</v>
      </c>
      <c r="H437" s="73">
        <v>6504645.3099999996</v>
      </c>
    </row>
    <row r="438" spans="1:8" outlineLevel="4" x14ac:dyDescent="0.25">
      <c r="A438" s="75" t="s">
        <v>472</v>
      </c>
      <c r="B438" s="74" t="s">
        <v>831</v>
      </c>
      <c r="C438" s="74" t="s">
        <v>471</v>
      </c>
      <c r="D438" s="74" t="s">
        <v>957</v>
      </c>
      <c r="E438" s="74" t="s">
        <v>469</v>
      </c>
      <c r="F438" s="73">
        <v>6529872.96</v>
      </c>
      <c r="G438" s="73">
        <v>6529872.96</v>
      </c>
      <c r="H438" s="73">
        <v>6504645.3099999996</v>
      </c>
    </row>
    <row r="439" spans="1:8" ht="38.25" outlineLevel="2" x14ac:dyDescent="0.25">
      <c r="A439" s="75" t="s">
        <v>956</v>
      </c>
      <c r="B439" s="74" t="s">
        <v>831</v>
      </c>
      <c r="C439" s="74" t="s">
        <v>471</v>
      </c>
      <c r="D439" s="74" t="s">
        <v>955</v>
      </c>
      <c r="E439" s="74" t="s">
        <v>455</v>
      </c>
      <c r="F439" s="73">
        <v>866303.27</v>
      </c>
      <c r="G439" s="73">
        <v>866303.27</v>
      </c>
      <c r="H439" s="73">
        <v>822123.78</v>
      </c>
    </row>
    <row r="440" spans="1:8" ht="25.5" outlineLevel="3" x14ac:dyDescent="0.25">
      <c r="A440" s="75" t="s">
        <v>474</v>
      </c>
      <c r="B440" s="74" t="s">
        <v>831</v>
      </c>
      <c r="C440" s="74" t="s">
        <v>471</v>
      </c>
      <c r="D440" s="74" t="s">
        <v>955</v>
      </c>
      <c r="E440" s="74" t="s">
        <v>473</v>
      </c>
      <c r="F440" s="73">
        <v>866303.27</v>
      </c>
      <c r="G440" s="73">
        <v>866303.27</v>
      </c>
      <c r="H440" s="73">
        <v>822123.78</v>
      </c>
    </row>
    <row r="441" spans="1:8" outlineLevel="4" x14ac:dyDescent="0.25">
      <c r="A441" s="75" t="s">
        <v>506</v>
      </c>
      <c r="B441" s="74" t="s">
        <v>831</v>
      </c>
      <c r="C441" s="74" t="s">
        <v>471</v>
      </c>
      <c r="D441" s="74" t="s">
        <v>955</v>
      </c>
      <c r="E441" s="74" t="s">
        <v>505</v>
      </c>
      <c r="F441" s="73">
        <v>866303.27</v>
      </c>
      <c r="G441" s="73">
        <v>866303.27</v>
      </c>
      <c r="H441" s="73">
        <v>822123.78</v>
      </c>
    </row>
    <row r="442" spans="1:8" outlineLevel="2" x14ac:dyDescent="0.25">
      <c r="A442" s="75" t="s">
        <v>954</v>
      </c>
      <c r="B442" s="74" t="s">
        <v>831</v>
      </c>
      <c r="C442" s="74" t="s">
        <v>471</v>
      </c>
      <c r="D442" s="74" t="s">
        <v>953</v>
      </c>
      <c r="E442" s="74" t="s">
        <v>455</v>
      </c>
      <c r="F442" s="73">
        <v>657239</v>
      </c>
      <c r="G442" s="73">
        <v>657239</v>
      </c>
      <c r="H442" s="73">
        <v>478440.36</v>
      </c>
    </row>
    <row r="443" spans="1:8" ht="25.5" outlineLevel="3" x14ac:dyDescent="0.25">
      <c r="A443" s="75" t="s">
        <v>474</v>
      </c>
      <c r="B443" s="74" t="s">
        <v>831</v>
      </c>
      <c r="C443" s="74" t="s">
        <v>471</v>
      </c>
      <c r="D443" s="74" t="s">
        <v>953</v>
      </c>
      <c r="E443" s="74" t="s">
        <v>473</v>
      </c>
      <c r="F443" s="73">
        <v>657239</v>
      </c>
      <c r="G443" s="73">
        <v>657239</v>
      </c>
      <c r="H443" s="73">
        <v>478440.36</v>
      </c>
    </row>
    <row r="444" spans="1:8" outlineLevel="4" x14ac:dyDescent="0.25">
      <c r="A444" s="75" t="s">
        <v>472</v>
      </c>
      <c r="B444" s="74" t="s">
        <v>831</v>
      </c>
      <c r="C444" s="74" t="s">
        <v>471</v>
      </c>
      <c r="D444" s="74" t="s">
        <v>953</v>
      </c>
      <c r="E444" s="74" t="s">
        <v>469</v>
      </c>
      <c r="F444" s="73">
        <v>657239</v>
      </c>
      <c r="G444" s="73">
        <v>657239</v>
      </c>
      <c r="H444" s="73">
        <v>478440.36</v>
      </c>
    </row>
    <row r="445" spans="1:8" outlineLevel="2" x14ac:dyDescent="0.25">
      <c r="A445" s="75" t="s">
        <v>952</v>
      </c>
      <c r="B445" s="74" t="s">
        <v>831</v>
      </c>
      <c r="C445" s="74" t="s">
        <v>471</v>
      </c>
      <c r="D445" s="74" t="s">
        <v>951</v>
      </c>
      <c r="E445" s="74" t="s">
        <v>455</v>
      </c>
      <c r="F445" s="73">
        <v>599041.23</v>
      </c>
      <c r="G445" s="73">
        <v>599041.23</v>
      </c>
      <c r="H445" s="73">
        <v>599041.23</v>
      </c>
    </row>
    <row r="446" spans="1:8" ht="25.5" outlineLevel="3" x14ac:dyDescent="0.25">
      <c r="A446" s="75" t="s">
        <v>474</v>
      </c>
      <c r="B446" s="74" t="s">
        <v>831</v>
      </c>
      <c r="C446" s="74" t="s">
        <v>471</v>
      </c>
      <c r="D446" s="74" t="s">
        <v>951</v>
      </c>
      <c r="E446" s="74" t="s">
        <v>473</v>
      </c>
      <c r="F446" s="73">
        <v>599041.23</v>
      </c>
      <c r="G446" s="73">
        <v>599041.23</v>
      </c>
      <c r="H446" s="73">
        <v>599041.23</v>
      </c>
    </row>
    <row r="447" spans="1:8" outlineLevel="4" x14ac:dyDescent="0.25">
      <c r="A447" s="75" t="s">
        <v>472</v>
      </c>
      <c r="B447" s="74" t="s">
        <v>831</v>
      </c>
      <c r="C447" s="74" t="s">
        <v>471</v>
      </c>
      <c r="D447" s="74" t="s">
        <v>951</v>
      </c>
      <c r="E447" s="74" t="s">
        <v>469</v>
      </c>
      <c r="F447" s="73">
        <v>599041.23</v>
      </c>
      <c r="G447" s="73">
        <v>599041.23</v>
      </c>
      <c r="H447" s="73">
        <v>599041.23</v>
      </c>
    </row>
    <row r="448" spans="1:8" ht="38.25" outlineLevel="2" x14ac:dyDescent="0.25">
      <c r="A448" s="75" t="s">
        <v>950</v>
      </c>
      <c r="B448" s="74" t="s">
        <v>831</v>
      </c>
      <c r="C448" s="74" t="s">
        <v>471</v>
      </c>
      <c r="D448" s="74" t="s">
        <v>949</v>
      </c>
      <c r="E448" s="74" t="s">
        <v>455</v>
      </c>
      <c r="F448" s="73">
        <v>1154548.46</v>
      </c>
      <c r="G448" s="73">
        <v>1154548.46</v>
      </c>
      <c r="H448" s="73">
        <v>1154548.46</v>
      </c>
    </row>
    <row r="449" spans="1:8" ht="25.5" outlineLevel="3" x14ac:dyDescent="0.25">
      <c r="A449" s="75" t="s">
        <v>474</v>
      </c>
      <c r="B449" s="74" t="s">
        <v>831</v>
      </c>
      <c r="C449" s="74" t="s">
        <v>471</v>
      </c>
      <c r="D449" s="74" t="s">
        <v>949</v>
      </c>
      <c r="E449" s="74" t="s">
        <v>473</v>
      </c>
      <c r="F449" s="73">
        <v>1154548.46</v>
      </c>
      <c r="G449" s="73">
        <v>1154548.46</v>
      </c>
      <c r="H449" s="73">
        <v>1154548.46</v>
      </c>
    </row>
    <row r="450" spans="1:8" outlineLevel="4" x14ac:dyDescent="0.25">
      <c r="A450" s="75" t="s">
        <v>472</v>
      </c>
      <c r="B450" s="74" t="s">
        <v>831</v>
      </c>
      <c r="C450" s="74" t="s">
        <v>471</v>
      </c>
      <c r="D450" s="74" t="s">
        <v>949</v>
      </c>
      <c r="E450" s="74" t="s">
        <v>469</v>
      </c>
      <c r="F450" s="73">
        <v>1154548.46</v>
      </c>
      <c r="G450" s="73">
        <v>1154548.46</v>
      </c>
      <c r="H450" s="73">
        <v>1154548.46</v>
      </c>
    </row>
    <row r="451" spans="1:8" ht="51" outlineLevel="2" x14ac:dyDescent="0.25">
      <c r="A451" s="75" t="s">
        <v>948</v>
      </c>
      <c r="B451" s="74" t="s">
        <v>831</v>
      </c>
      <c r="C451" s="74" t="s">
        <v>471</v>
      </c>
      <c r="D451" s="74" t="s">
        <v>947</v>
      </c>
      <c r="E451" s="74" t="s">
        <v>455</v>
      </c>
      <c r="F451" s="73">
        <v>11433.33</v>
      </c>
      <c r="G451" s="73">
        <v>11433.33</v>
      </c>
      <c r="H451" s="73">
        <v>11433.33</v>
      </c>
    </row>
    <row r="452" spans="1:8" ht="25.5" outlineLevel="3" x14ac:dyDescent="0.25">
      <c r="A452" s="75" t="s">
        <v>474</v>
      </c>
      <c r="B452" s="74" t="s">
        <v>831</v>
      </c>
      <c r="C452" s="74" t="s">
        <v>471</v>
      </c>
      <c r="D452" s="74" t="s">
        <v>947</v>
      </c>
      <c r="E452" s="74" t="s">
        <v>473</v>
      </c>
      <c r="F452" s="73">
        <v>11433.33</v>
      </c>
      <c r="G452" s="73">
        <v>11433.33</v>
      </c>
      <c r="H452" s="73">
        <v>11433.33</v>
      </c>
    </row>
    <row r="453" spans="1:8" outlineLevel="4" x14ac:dyDescent="0.25">
      <c r="A453" s="75" t="s">
        <v>472</v>
      </c>
      <c r="B453" s="74" t="s">
        <v>831</v>
      </c>
      <c r="C453" s="74" t="s">
        <v>471</v>
      </c>
      <c r="D453" s="74" t="s">
        <v>947</v>
      </c>
      <c r="E453" s="74" t="s">
        <v>469</v>
      </c>
      <c r="F453" s="73">
        <v>11433.33</v>
      </c>
      <c r="G453" s="73">
        <v>11433.33</v>
      </c>
      <c r="H453" s="73">
        <v>11433.33</v>
      </c>
    </row>
    <row r="454" spans="1:8" ht="38.25" outlineLevel="2" x14ac:dyDescent="0.25">
      <c r="A454" s="75" t="s">
        <v>946</v>
      </c>
      <c r="B454" s="74" t="s">
        <v>831</v>
      </c>
      <c r="C454" s="74" t="s">
        <v>471</v>
      </c>
      <c r="D454" s="74" t="s">
        <v>945</v>
      </c>
      <c r="E454" s="74" t="s">
        <v>455</v>
      </c>
      <c r="F454" s="73">
        <v>10436743.550000001</v>
      </c>
      <c r="G454" s="73">
        <v>10436743.550000001</v>
      </c>
      <c r="H454" s="73">
        <v>10436636.82</v>
      </c>
    </row>
    <row r="455" spans="1:8" ht="25.5" outlineLevel="3" x14ac:dyDescent="0.25">
      <c r="A455" s="75" t="s">
        <v>474</v>
      </c>
      <c r="B455" s="74" t="s">
        <v>831</v>
      </c>
      <c r="C455" s="74" t="s">
        <v>471</v>
      </c>
      <c r="D455" s="74" t="s">
        <v>945</v>
      </c>
      <c r="E455" s="74" t="s">
        <v>473</v>
      </c>
      <c r="F455" s="73">
        <v>10436743.550000001</v>
      </c>
      <c r="G455" s="73">
        <v>10436743.550000001</v>
      </c>
      <c r="H455" s="73">
        <v>10436636.82</v>
      </c>
    </row>
    <row r="456" spans="1:8" outlineLevel="4" x14ac:dyDescent="0.25">
      <c r="A456" s="75" t="s">
        <v>472</v>
      </c>
      <c r="B456" s="74" t="s">
        <v>831</v>
      </c>
      <c r="C456" s="74" t="s">
        <v>471</v>
      </c>
      <c r="D456" s="74" t="s">
        <v>945</v>
      </c>
      <c r="E456" s="74" t="s">
        <v>469</v>
      </c>
      <c r="F456" s="73">
        <v>10006520.35</v>
      </c>
      <c r="G456" s="73">
        <v>10006520.35</v>
      </c>
      <c r="H456" s="73">
        <v>10006413.619999999</v>
      </c>
    </row>
    <row r="457" spans="1:8" ht="38.25" outlineLevel="4" x14ac:dyDescent="0.25">
      <c r="A457" s="75" t="s">
        <v>921</v>
      </c>
      <c r="B457" s="74" t="s">
        <v>831</v>
      </c>
      <c r="C457" s="74" t="s">
        <v>471</v>
      </c>
      <c r="D457" s="74" t="s">
        <v>945</v>
      </c>
      <c r="E457" s="74" t="s">
        <v>919</v>
      </c>
      <c r="F457" s="73">
        <v>430223.2</v>
      </c>
      <c r="G457" s="73">
        <v>430223.2</v>
      </c>
      <c r="H457" s="73">
        <v>430223.2</v>
      </c>
    </row>
    <row r="458" spans="1:8" ht="25.5" outlineLevel="3" x14ac:dyDescent="0.25">
      <c r="A458" s="75" t="s">
        <v>454</v>
      </c>
      <c r="B458" s="74" t="s">
        <v>831</v>
      </c>
      <c r="C458" s="74" t="s">
        <v>471</v>
      </c>
      <c r="D458" s="74" t="s">
        <v>945</v>
      </c>
      <c r="E458" s="74" t="s">
        <v>453</v>
      </c>
      <c r="F458" s="73">
        <v>0</v>
      </c>
      <c r="G458" s="73">
        <v>0</v>
      </c>
      <c r="H458" s="73">
        <v>0</v>
      </c>
    </row>
    <row r="459" spans="1:8" ht="38.25" outlineLevel="4" x14ac:dyDescent="0.25">
      <c r="A459" s="75" t="s">
        <v>490</v>
      </c>
      <c r="B459" s="74" t="s">
        <v>831</v>
      </c>
      <c r="C459" s="74" t="s">
        <v>471</v>
      </c>
      <c r="D459" s="74" t="s">
        <v>945</v>
      </c>
      <c r="E459" s="74" t="s">
        <v>487</v>
      </c>
      <c r="F459" s="73">
        <v>0</v>
      </c>
      <c r="G459" s="73">
        <v>0</v>
      </c>
      <c r="H459" s="73">
        <v>0</v>
      </c>
    </row>
    <row r="460" spans="1:8" outlineLevel="2" x14ac:dyDescent="0.25">
      <c r="A460" s="75" t="s">
        <v>944</v>
      </c>
      <c r="B460" s="74" t="s">
        <v>831</v>
      </c>
      <c r="C460" s="74" t="s">
        <v>471</v>
      </c>
      <c r="D460" s="74" t="s">
        <v>943</v>
      </c>
      <c r="E460" s="74" t="s">
        <v>455</v>
      </c>
      <c r="F460" s="73">
        <v>587560</v>
      </c>
      <c r="G460" s="73">
        <v>587560</v>
      </c>
      <c r="H460" s="73">
        <v>562000</v>
      </c>
    </row>
    <row r="461" spans="1:8" ht="25.5" outlineLevel="3" x14ac:dyDescent="0.25">
      <c r="A461" s="75" t="s">
        <v>474</v>
      </c>
      <c r="B461" s="74" t="s">
        <v>831</v>
      </c>
      <c r="C461" s="74" t="s">
        <v>471</v>
      </c>
      <c r="D461" s="74" t="s">
        <v>943</v>
      </c>
      <c r="E461" s="74" t="s">
        <v>473</v>
      </c>
      <c r="F461" s="73">
        <v>587560</v>
      </c>
      <c r="G461" s="73">
        <v>587560</v>
      </c>
      <c r="H461" s="73">
        <v>562000</v>
      </c>
    </row>
    <row r="462" spans="1:8" outlineLevel="4" x14ac:dyDescent="0.25">
      <c r="A462" s="75" t="s">
        <v>472</v>
      </c>
      <c r="B462" s="74" t="s">
        <v>831</v>
      </c>
      <c r="C462" s="74" t="s">
        <v>471</v>
      </c>
      <c r="D462" s="74" t="s">
        <v>943</v>
      </c>
      <c r="E462" s="74" t="s">
        <v>469</v>
      </c>
      <c r="F462" s="73">
        <v>587560</v>
      </c>
      <c r="G462" s="73">
        <v>587560</v>
      </c>
      <c r="H462" s="73">
        <v>562000</v>
      </c>
    </row>
    <row r="463" spans="1:8" ht="25.5" outlineLevel="2" x14ac:dyDescent="0.25">
      <c r="A463" s="75" t="s">
        <v>942</v>
      </c>
      <c r="B463" s="74" t="s">
        <v>831</v>
      </c>
      <c r="C463" s="74" t="s">
        <v>471</v>
      </c>
      <c r="D463" s="74" t="s">
        <v>941</v>
      </c>
      <c r="E463" s="74" t="s">
        <v>455</v>
      </c>
      <c r="F463" s="73">
        <v>1595352.13</v>
      </c>
      <c r="G463" s="73">
        <v>1595352.13</v>
      </c>
      <c r="H463" s="73">
        <v>1595352.12</v>
      </c>
    </row>
    <row r="464" spans="1:8" ht="25.5" outlineLevel="3" x14ac:dyDescent="0.25">
      <c r="A464" s="75" t="s">
        <v>474</v>
      </c>
      <c r="B464" s="74" t="s">
        <v>831</v>
      </c>
      <c r="C464" s="74" t="s">
        <v>471</v>
      </c>
      <c r="D464" s="74" t="s">
        <v>941</v>
      </c>
      <c r="E464" s="74" t="s">
        <v>473</v>
      </c>
      <c r="F464" s="73">
        <v>1595352.13</v>
      </c>
      <c r="G464" s="73">
        <v>1595352.13</v>
      </c>
      <c r="H464" s="73">
        <v>1595352.12</v>
      </c>
    </row>
    <row r="465" spans="1:8" outlineLevel="4" x14ac:dyDescent="0.25">
      <c r="A465" s="75" t="s">
        <v>472</v>
      </c>
      <c r="B465" s="74" t="s">
        <v>831</v>
      </c>
      <c r="C465" s="74" t="s">
        <v>471</v>
      </c>
      <c r="D465" s="74" t="s">
        <v>941</v>
      </c>
      <c r="E465" s="74" t="s">
        <v>469</v>
      </c>
      <c r="F465" s="73">
        <v>1595352.13</v>
      </c>
      <c r="G465" s="73">
        <v>1595352.13</v>
      </c>
      <c r="H465" s="73">
        <v>1595352.12</v>
      </c>
    </row>
    <row r="466" spans="1:8" outlineLevel="2" x14ac:dyDescent="0.25">
      <c r="A466" s="75" t="s">
        <v>940</v>
      </c>
      <c r="B466" s="74" t="s">
        <v>831</v>
      </c>
      <c r="C466" s="74" t="s">
        <v>471</v>
      </c>
      <c r="D466" s="74" t="s">
        <v>939</v>
      </c>
      <c r="E466" s="74" t="s">
        <v>455</v>
      </c>
      <c r="F466" s="73">
        <v>1836929.28</v>
      </c>
      <c r="G466" s="73">
        <v>1836929.28</v>
      </c>
      <c r="H466" s="73">
        <v>1831939.28</v>
      </c>
    </row>
    <row r="467" spans="1:8" ht="25.5" outlineLevel="3" x14ac:dyDescent="0.25">
      <c r="A467" s="75" t="s">
        <v>474</v>
      </c>
      <c r="B467" s="74" t="s">
        <v>831</v>
      </c>
      <c r="C467" s="74" t="s">
        <v>471</v>
      </c>
      <c r="D467" s="74" t="s">
        <v>939</v>
      </c>
      <c r="E467" s="74" t="s">
        <v>473</v>
      </c>
      <c r="F467" s="73">
        <v>1836929.28</v>
      </c>
      <c r="G467" s="73">
        <v>1836929.28</v>
      </c>
      <c r="H467" s="73">
        <v>1831939.28</v>
      </c>
    </row>
    <row r="468" spans="1:8" outlineLevel="4" x14ac:dyDescent="0.25">
      <c r="A468" s="75" t="s">
        <v>472</v>
      </c>
      <c r="B468" s="74" t="s">
        <v>831</v>
      </c>
      <c r="C468" s="74" t="s">
        <v>471</v>
      </c>
      <c r="D468" s="74" t="s">
        <v>939</v>
      </c>
      <c r="E468" s="74" t="s">
        <v>469</v>
      </c>
      <c r="F468" s="73">
        <v>1836929.28</v>
      </c>
      <c r="G468" s="73">
        <v>1836929.28</v>
      </c>
      <c r="H468" s="73">
        <v>1831939.28</v>
      </c>
    </row>
    <row r="469" spans="1:8" outlineLevel="2" x14ac:dyDescent="0.25">
      <c r="A469" s="75" t="s">
        <v>938</v>
      </c>
      <c r="B469" s="74" t="s">
        <v>831</v>
      </c>
      <c r="C469" s="74" t="s">
        <v>471</v>
      </c>
      <c r="D469" s="74" t="s">
        <v>937</v>
      </c>
      <c r="E469" s="74" t="s">
        <v>455</v>
      </c>
      <c r="F469" s="73">
        <v>283900.40999999997</v>
      </c>
      <c r="G469" s="73">
        <v>283900.40999999997</v>
      </c>
      <c r="H469" s="73">
        <v>276712.03999999998</v>
      </c>
    </row>
    <row r="470" spans="1:8" ht="25.5" outlineLevel="3" x14ac:dyDescent="0.25">
      <c r="A470" s="75" t="s">
        <v>474</v>
      </c>
      <c r="B470" s="74" t="s">
        <v>831</v>
      </c>
      <c r="C470" s="74" t="s">
        <v>471</v>
      </c>
      <c r="D470" s="74" t="s">
        <v>937</v>
      </c>
      <c r="E470" s="74" t="s">
        <v>473</v>
      </c>
      <c r="F470" s="73">
        <v>283900.40999999997</v>
      </c>
      <c r="G470" s="73">
        <v>283900.40999999997</v>
      </c>
      <c r="H470" s="73">
        <v>276712.03999999998</v>
      </c>
    </row>
    <row r="471" spans="1:8" outlineLevel="4" x14ac:dyDescent="0.25">
      <c r="A471" s="75" t="s">
        <v>472</v>
      </c>
      <c r="B471" s="74" t="s">
        <v>831</v>
      </c>
      <c r="C471" s="74" t="s">
        <v>471</v>
      </c>
      <c r="D471" s="74" t="s">
        <v>937</v>
      </c>
      <c r="E471" s="74" t="s">
        <v>469</v>
      </c>
      <c r="F471" s="73">
        <v>283900.40999999997</v>
      </c>
      <c r="G471" s="73">
        <v>283900.40999999997</v>
      </c>
      <c r="H471" s="73">
        <v>276712.03999999998</v>
      </c>
    </row>
    <row r="472" spans="1:8" outlineLevel="2" x14ac:dyDescent="0.25">
      <c r="A472" s="75" t="s">
        <v>936</v>
      </c>
      <c r="B472" s="74" t="s">
        <v>831</v>
      </c>
      <c r="C472" s="74" t="s">
        <v>471</v>
      </c>
      <c r="D472" s="74" t="s">
        <v>935</v>
      </c>
      <c r="E472" s="74" t="s">
        <v>455</v>
      </c>
      <c r="F472" s="73">
        <v>420000</v>
      </c>
      <c r="G472" s="73">
        <v>420000</v>
      </c>
      <c r="H472" s="73">
        <v>420000</v>
      </c>
    </row>
    <row r="473" spans="1:8" ht="25.5" outlineLevel="3" x14ac:dyDescent="0.25">
      <c r="A473" s="75" t="s">
        <v>474</v>
      </c>
      <c r="B473" s="74" t="s">
        <v>831</v>
      </c>
      <c r="C473" s="74" t="s">
        <v>471</v>
      </c>
      <c r="D473" s="74" t="s">
        <v>935</v>
      </c>
      <c r="E473" s="74" t="s">
        <v>473</v>
      </c>
      <c r="F473" s="73">
        <v>420000</v>
      </c>
      <c r="G473" s="73">
        <v>420000</v>
      </c>
      <c r="H473" s="73">
        <v>420000</v>
      </c>
    </row>
    <row r="474" spans="1:8" outlineLevel="4" x14ac:dyDescent="0.25">
      <c r="A474" s="75" t="s">
        <v>472</v>
      </c>
      <c r="B474" s="74" t="s">
        <v>831</v>
      </c>
      <c r="C474" s="74" t="s">
        <v>471</v>
      </c>
      <c r="D474" s="74" t="s">
        <v>935</v>
      </c>
      <c r="E474" s="74" t="s">
        <v>469</v>
      </c>
      <c r="F474" s="73">
        <v>420000</v>
      </c>
      <c r="G474" s="73">
        <v>420000</v>
      </c>
      <c r="H474" s="73">
        <v>420000</v>
      </c>
    </row>
    <row r="475" spans="1:8" ht="51" outlineLevel="2" x14ac:dyDescent="0.25">
      <c r="A475" s="75" t="s">
        <v>934</v>
      </c>
      <c r="B475" s="74" t="s">
        <v>831</v>
      </c>
      <c r="C475" s="74" t="s">
        <v>471</v>
      </c>
      <c r="D475" s="74" t="s">
        <v>933</v>
      </c>
      <c r="E475" s="74" t="s">
        <v>455</v>
      </c>
      <c r="F475" s="73">
        <v>9223750</v>
      </c>
      <c r="G475" s="73">
        <v>9223750</v>
      </c>
      <c r="H475" s="73">
        <v>9223750</v>
      </c>
    </row>
    <row r="476" spans="1:8" ht="25.5" outlineLevel="3" x14ac:dyDescent="0.25">
      <c r="A476" s="75" t="s">
        <v>474</v>
      </c>
      <c r="B476" s="74" t="s">
        <v>831</v>
      </c>
      <c r="C476" s="74" t="s">
        <v>471</v>
      </c>
      <c r="D476" s="74" t="s">
        <v>933</v>
      </c>
      <c r="E476" s="74" t="s">
        <v>473</v>
      </c>
      <c r="F476" s="73">
        <v>9223750</v>
      </c>
      <c r="G476" s="73">
        <v>9223750</v>
      </c>
      <c r="H476" s="73">
        <v>9223750</v>
      </c>
    </row>
    <row r="477" spans="1:8" outlineLevel="4" x14ac:dyDescent="0.25">
      <c r="A477" s="75" t="s">
        <v>472</v>
      </c>
      <c r="B477" s="74" t="s">
        <v>831</v>
      </c>
      <c r="C477" s="74" t="s">
        <v>471</v>
      </c>
      <c r="D477" s="74" t="s">
        <v>933</v>
      </c>
      <c r="E477" s="74" t="s">
        <v>469</v>
      </c>
      <c r="F477" s="73">
        <v>9223750</v>
      </c>
      <c r="G477" s="73">
        <v>9223750</v>
      </c>
      <c r="H477" s="73">
        <v>9223750</v>
      </c>
    </row>
    <row r="478" spans="1:8" outlineLevel="2" x14ac:dyDescent="0.25">
      <c r="A478" s="75" t="s">
        <v>932</v>
      </c>
      <c r="B478" s="74" t="s">
        <v>831</v>
      </c>
      <c r="C478" s="74" t="s">
        <v>471</v>
      </c>
      <c r="D478" s="74" t="s">
        <v>931</v>
      </c>
      <c r="E478" s="74" t="s">
        <v>455</v>
      </c>
      <c r="F478" s="73">
        <v>6153025.9199999999</v>
      </c>
      <c r="G478" s="73">
        <v>6153025.9199999999</v>
      </c>
      <c r="H478" s="73">
        <v>6001072.54</v>
      </c>
    </row>
    <row r="479" spans="1:8" ht="25.5" outlineLevel="3" x14ac:dyDescent="0.25">
      <c r="A479" s="75" t="s">
        <v>474</v>
      </c>
      <c r="B479" s="74" t="s">
        <v>831</v>
      </c>
      <c r="C479" s="74" t="s">
        <v>471</v>
      </c>
      <c r="D479" s="74" t="s">
        <v>931</v>
      </c>
      <c r="E479" s="74" t="s">
        <v>473</v>
      </c>
      <c r="F479" s="73">
        <v>6153025.9199999999</v>
      </c>
      <c r="G479" s="73">
        <v>6153025.9199999999</v>
      </c>
      <c r="H479" s="73">
        <v>6001072.54</v>
      </c>
    </row>
    <row r="480" spans="1:8" outlineLevel="4" x14ac:dyDescent="0.25">
      <c r="A480" s="75" t="s">
        <v>472</v>
      </c>
      <c r="B480" s="74" t="s">
        <v>831</v>
      </c>
      <c r="C480" s="74" t="s">
        <v>471</v>
      </c>
      <c r="D480" s="74" t="s">
        <v>931</v>
      </c>
      <c r="E480" s="74" t="s">
        <v>469</v>
      </c>
      <c r="F480" s="73">
        <v>6153025.9199999999</v>
      </c>
      <c r="G480" s="73">
        <v>6153025.9199999999</v>
      </c>
      <c r="H480" s="73">
        <v>6001072.54</v>
      </c>
    </row>
    <row r="481" spans="1:8" ht="25.5" outlineLevel="2" x14ac:dyDescent="0.25">
      <c r="A481" s="75" t="s">
        <v>930</v>
      </c>
      <c r="B481" s="74" t="s">
        <v>831</v>
      </c>
      <c r="C481" s="74" t="s">
        <v>471</v>
      </c>
      <c r="D481" s="74" t="s">
        <v>929</v>
      </c>
      <c r="E481" s="74" t="s">
        <v>455</v>
      </c>
      <c r="F481" s="73">
        <v>6327612</v>
      </c>
      <c r="G481" s="73">
        <v>6327612</v>
      </c>
      <c r="H481" s="73">
        <v>6292905</v>
      </c>
    </row>
    <row r="482" spans="1:8" ht="25.5" outlineLevel="3" x14ac:dyDescent="0.25">
      <c r="A482" s="75" t="s">
        <v>474</v>
      </c>
      <c r="B482" s="74" t="s">
        <v>831</v>
      </c>
      <c r="C482" s="74" t="s">
        <v>471</v>
      </c>
      <c r="D482" s="74" t="s">
        <v>929</v>
      </c>
      <c r="E482" s="74" t="s">
        <v>473</v>
      </c>
      <c r="F482" s="73">
        <v>6327612</v>
      </c>
      <c r="G482" s="73">
        <v>6327612</v>
      </c>
      <c r="H482" s="73">
        <v>6292905</v>
      </c>
    </row>
    <row r="483" spans="1:8" outlineLevel="4" x14ac:dyDescent="0.25">
      <c r="A483" s="75" t="s">
        <v>472</v>
      </c>
      <c r="B483" s="74" t="s">
        <v>831</v>
      </c>
      <c r="C483" s="74" t="s">
        <v>471</v>
      </c>
      <c r="D483" s="74" t="s">
        <v>929</v>
      </c>
      <c r="E483" s="74" t="s">
        <v>469</v>
      </c>
      <c r="F483" s="73">
        <v>6327612</v>
      </c>
      <c r="G483" s="73">
        <v>6327612</v>
      </c>
      <c r="H483" s="73">
        <v>6292905</v>
      </c>
    </row>
    <row r="484" spans="1:8" ht="25.5" outlineLevel="2" x14ac:dyDescent="0.25">
      <c r="A484" s="75" t="s">
        <v>928</v>
      </c>
      <c r="B484" s="74" t="s">
        <v>831</v>
      </c>
      <c r="C484" s="74" t="s">
        <v>471</v>
      </c>
      <c r="D484" s="74" t="s">
        <v>927</v>
      </c>
      <c r="E484" s="74" t="s">
        <v>455</v>
      </c>
      <c r="F484" s="73">
        <v>96000</v>
      </c>
      <c r="G484" s="73">
        <v>96000</v>
      </c>
      <c r="H484" s="73">
        <v>96000</v>
      </c>
    </row>
    <row r="485" spans="1:8" ht="25.5" outlineLevel="3" x14ac:dyDescent="0.25">
      <c r="A485" s="75" t="s">
        <v>474</v>
      </c>
      <c r="B485" s="74" t="s">
        <v>831</v>
      </c>
      <c r="C485" s="74" t="s">
        <v>471</v>
      </c>
      <c r="D485" s="74" t="s">
        <v>927</v>
      </c>
      <c r="E485" s="74" t="s">
        <v>473</v>
      </c>
      <c r="F485" s="73">
        <v>96000</v>
      </c>
      <c r="G485" s="73">
        <v>96000</v>
      </c>
      <c r="H485" s="73">
        <v>96000</v>
      </c>
    </row>
    <row r="486" spans="1:8" outlineLevel="4" x14ac:dyDescent="0.25">
      <c r="A486" s="75" t="s">
        <v>472</v>
      </c>
      <c r="B486" s="74" t="s">
        <v>831</v>
      </c>
      <c r="C486" s="74" t="s">
        <v>471</v>
      </c>
      <c r="D486" s="74" t="s">
        <v>927</v>
      </c>
      <c r="E486" s="74" t="s">
        <v>469</v>
      </c>
      <c r="F486" s="73">
        <v>96000</v>
      </c>
      <c r="G486" s="73">
        <v>96000</v>
      </c>
      <c r="H486" s="73">
        <v>96000</v>
      </c>
    </row>
    <row r="487" spans="1:8" ht="38.25" outlineLevel="2" x14ac:dyDescent="0.25">
      <c r="A487" s="75" t="s">
        <v>926</v>
      </c>
      <c r="B487" s="74" t="s">
        <v>831</v>
      </c>
      <c r="C487" s="74" t="s">
        <v>471</v>
      </c>
      <c r="D487" s="74" t="s">
        <v>925</v>
      </c>
      <c r="E487" s="74" t="s">
        <v>455</v>
      </c>
      <c r="F487" s="73">
        <v>7778576.6399999997</v>
      </c>
      <c r="G487" s="73">
        <v>7778576.6399999997</v>
      </c>
      <c r="H487" s="73">
        <v>7722348.7599999998</v>
      </c>
    </row>
    <row r="488" spans="1:8" ht="25.5" outlineLevel="3" x14ac:dyDescent="0.25">
      <c r="A488" s="75" t="s">
        <v>474</v>
      </c>
      <c r="B488" s="74" t="s">
        <v>831</v>
      </c>
      <c r="C488" s="74" t="s">
        <v>471</v>
      </c>
      <c r="D488" s="74" t="s">
        <v>925</v>
      </c>
      <c r="E488" s="74" t="s">
        <v>473</v>
      </c>
      <c r="F488" s="73">
        <v>7778576.6399999997</v>
      </c>
      <c r="G488" s="73">
        <v>7778576.6399999997</v>
      </c>
      <c r="H488" s="73">
        <v>7722348.7599999998</v>
      </c>
    </row>
    <row r="489" spans="1:8" outlineLevel="4" x14ac:dyDescent="0.25">
      <c r="A489" s="75" t="s">
        <v>472</v>
      </c>
      <c r="B489" s="74" t="s">
        <v>831</v>
      </c>
      <c r="C489" s="74" t="s">
        <v>471</v>
      </c>
      <c r="D489" s="74" t="s">
        <v>925</v>
      </c>
      <c r="E489" s="74" t="s">
        <v>469</v>
      </c>
      <c r="F489" s="73">
        <v>7778576.6399999997</v>
      </c>
      <c r="G489" s="73">
        <v>7778576.6399999997</v>
      </c>
      <c r="H489" s="73">
        <v>7722348.7599999998</v>
      </c>
    </row>
    <row r="490" spans="1:8" ht="38.25" outlineLevel="2" x14ac:dyDescent="0.25">
      <c r="A490" s="75" t="s">
        <v>924</v>
      </c>
      <c r="B490" s="74" t="s">
        <v>831</v>
      </c>
      <c r="C490" s="74" t="s">
        <v>471</v>
      </c>
      <c r="D490" s="74" t="s">
        <v>923</v>
      </c>
      <c r="E490" s="74" t="s">
        <v>455</v>
      </c>
      <c r="F490" s="73">
        <v>4188464.34</v>
      </c>
      <c r="G490" s="73">
        <v>4188464.34</v>
      </c>
      <c r="H490" s="73">
        <v>4158187.78</v>
      </c>
    </row>
    <row r="491" spans="1:8" ht="25.5" outlineLevel="3" x14ac:dyDescent="0.25">
      <c r="A491" s="75" t="s">
        <v>474</v>
      </c>
      <c r="B491" s="74" t="s">
        <v>831</v>
      </c>
      <c r="C491" s="74" t="s">
        <v>471</v>
      </c>
      <c r="D491" s="74" t="s">
        <v>923</v>
      </c>
      <c r="E491" s="74" t="s">
        <v>473</v>
      </c>
      <c r="F491" s="73">
        <v>4188464.34</v>
      </c>
      <c r="G491" s="73">
        <v>4188464.34</v>
      </c>
      <c r="H491" s="73">
        <v>4158187.78</v>
      </c>
    </row>
    <row r="492" spans="1:8" outlineLevel="4" x14ac:dyDescent="0.25">
      <c r="A492" s="75" t="s">
        <v>472</v>
      </c>
      <c r="B492" s="74" t="s">
        <v>831</v>
      </c>
      <c r="C492" s="74" t="s">
        <v>471</v>
      </c>
      <c r="D492" s="74" t="s">
        <v>923</v>
      </c>
      <c r="E492" s="74" t="s">
        <v>469</v>
      </c>
      <c r="F492" s="73">
        <v>4188464.34</v>
      </c>
      <c r="G492" s="73">
        <v>4188464.34</v>
      </c>
      <c r="H492" s="73">
        <v>4158187.78</v>
      </c>
    </row>
    <row r="493" spans="1:8" outlineLevel="2" x14ac:dyDescent="0.25">
      <c r="A493" s="75" t="s">
        <v>922</v>
      </c>
      <c r="B493" s="74" t="s">
        <v>831</v>
      </c>
      <c r="C493" s="74" t="s">
        <v>471</v>
      </c>
      <c r="D493" s="74" t="s">
        <v>920</v>
      </c>
      <c r="E493" s="74" t="s">
        <v>455</v>
      </c>
      <c r="F493" s="73">
        <v>8385818.5300000003</v>
      </c>
      <c r="G493" s="73">
        <v>8385818.5300000003</v>
      </c>
      <c r="H493" s="73">
        <v>7628507.7300000004</v>
      </c>
    </row>
    <row r="494" spans="1:8" ht="25.5" outlineLevel="3" x14ac:dyDescent="0.25">
      <c r="A494" s="75" t="s">
        <v>474</v>
      </c>
      <c r="B494" s="74" t="s">
        <v>831</v>
      </c>
      <c r="C494" s="74" t="s">
        <v>471</v>
      </c>
      <c r="D494" s="74" t="s">
        <v>920</v>
      </c>
      <c r="E494" s="74" t="s">
        <v>473</v>
      </c>
      <c r="F494" s="73">
        <v>8385818.5300000003</v>
      </c>
      <c r="G494" s="73">
        <v>8385818.5300000003</v>
      </c>
      <c r="H494" s="73">
        <v>7628507.7300000004</v>
      </c>
    </row>
    <row r="495" spans="1:8" outlineLevel="4" x14ac:dyDescent="0.25">
      <c r="A495" s="75" t="s">
        <v>472</v>
      </c>
      <c r="B495" s="74" t="s">
        <v>831</v>
      </c>
      <c r="C495" s="74" t="s">
        <v>471</v>
      </c>
      <c r="D495" s="74" t="s">
        <v>920</v>
      </c>
      <c r="E495" s="74" t="s">
        <v>469</v>
      </c>
      <c r="F495" s="73">
        <v>8067838.4400000004</v>
      </c>
      <c r="G495" s="73">
        <v>8067838.4400000004</v>
      </c>
      <c r="H495" s="73">
        <v>7528507.7300000004</v>
      </c>
    </row>
    <row r="496" spans="1:8" ht="38.25" outlineLevel="4" x14ac:dyDescent="0.25">
      <c r="A496" s="75" t="s">
        <v>921</v>
      </c>
      <c r="B496" s="74" t="s">
        <v>831</v>
      </c>
      <c r="C496" s="74" t="s">
        <v>471</v>
      </c>
      <c r="D496" s="74" t="s">
        <v>920</v>
      </c>
      <c r="E496" s="74" t="s">
        <v>919</v>
      </c>
      <c r="F496" s="73">
        <v>317980.09000000003</v>
      </c>
      <c r="G496" s="73">
        <v>317980.09000000003</v>
      </c>
      <c r="H496" s="73">
        <v>100000</v>
      </c>
    </row>
    <row r="497" spans="1:8" ht="25.5" outlineLevel="2" x14ac:dyDescent="0.25">
      <c r="A497" s="75" t="s">
        <v>918</v>
      </c>
      <c r="B497" s="74" t="s">
        <v>831</v>
      </c>
      <c r="C497" s="74" t="s">
        <v>471</v>
      </c>
      <c r="D497" s="74" t="s">
        <v>917</v>
      </c>
      <c r="E497" s="74" t="s">
        <v>455</v>
      </c>
      <c r="F497" s="73">
        <v>374677</v>
      </c>
      <c r="G497" s="73">
        <v>374677</v>
      </c>
      <c r="H497" s="73">
        <v>374677</v>
      </c>
    </row>
    <row r="498" spans="1:8" ht="25.5" outlineLevel="3" x14ac:dyDescent="0.25">
      <c r="A498" s="75" t="s">
        <v>474</v>
      </c>
      <c r="B498" s="74" t="s">
        <v>831</v>
      </c>
      <c r="C498" s="74" t="s">
        <v>471</v>
      </c>
      <c r="D498" s="74" t="s">
        <v>917</v>
      </c>
      <c r="E498" s="74" t="s">
        <v>473</v>
      </c>
      <c r="F498" s="73">
        <v>374677</v>
      </c>
      <c r="G498" s="73">
        <v>374677</v>
      </c>
      <c r="H498" s="73">
        <v>374677</v>
      </c>
    </row>
    <row r="499" spans="1:8" outlineLevel="4" x14ac:dyDescent="0.25">
      <c r="A499" s="75" t="s">
        <v>472</v>
      </c>
      <c r="B499" s="74" t="s">
        <v>831</v>
      </c>
      <c r="C499" s="74" t="s">
        <v>471</v>
      </c>
      <c r="D499" s="74" t="s">
        <v>917</v>
      </c>
      <c r="E499" s="74" t="s">
        <v>469</v>
      </c>
      <c r="F499" s="73">
        <v>374677</v>
      </c>
      <c r="G499" s="73">
        <v>374677</v>
      </c>
      <c r="H499" s="73">
        <v>374677</v>
      </c>
    </row>
    <row r="500" spans="1:8" ht="25.5" outlineLevel="1" x14ac:dyDescent="0.25">
      <c r="A500" s="75" t="s">
        <v>916</v>
      </c>
      <c r="B500" s="74" t="s">
        <v>831</v>
      </c>
      <c r="C500" s="74" t="s">
        <v>911</v>
      </c>
      <c r="D500" s="74" t="s">
        <v>457</v>
      </c>
      <c r="E500" s="74" t="s">
        <v>455</v>
      </c>
      <c r="F500" s="73">
        <v>42476550.420000002</v>
      </c>
      <c r="G500" s="73">
        <v>42476550.420000002</v>
      </c>
      <c r="H500" s="73">
        <v>42284945.82</v>
      </c>
    </row>
    <row r="501" spans="1:8" ht="51" outlineLevel="2" x14ac:dyDescent="0.25">
      <c r="A501" s="75" t="s">
        <v>570</v>
      </c>
      <c r="B501" s="74" t="s">
        <v>831</v>
      </c>
      <c r="C501" s="74" t="s">
        <v>911</v>
      </c>
      <c r="D501" s="74" t="s">
        <v>915</v>
      </c>
      <c r="E501" s="74" t="s">
        <v>455</v>
      </c>
      <c r="F501" s="73">
        <v>301100</v>
      </c>
      <c r="G501" s="73">
        <v>301100</v>
      </c>
      <c r="H501" s="73">
        <v>237718.91</v>
      </c>
    </row>
    <row r="502" spans="1:8" ht="51" outlineLevel="3" x14ac:dyDescent="0.25">
      <c r="A502" s="75" t="s">
        <v>783</v>
      </c>
      <c r="B502" s="74" t="s">
        <v>831</v>
      </c>
      <c r="C502" s="74" t="s">
        <v>911</v>
      </c>
      <c r="D502" s="74" t="s">
        <v>915</v>
      </c>
      <c r="E502" s="74" t="s">
        <v>782</v>
      </c>
      <c r="F502" s="73">
        <v>301100</v>
      </c>
      <c r="G502" s="73">
        <v>301100</v>
      </c>
      <c r="H502" s="73">
        <v>237718.91</v>
      </c>
    </row>
    <row r="503" spans="1:8" ht="25.5" outlineLevel="4" x14ac:dyDescent="0.25">
      <c r="A503" s="75" t="s">
        <v>779</v>
      </c>
      <c r="B503" s="74" t="s">
        <v>831</v>
      </c>
      <c r="C503" s="74" t="s">
        <v>911</v>
      </c>
      <c r="D503" s="74" t="s">
        <v>915</v>
      </c>
      <c r="E503" s="74" t="s">
        <v>778</v>
      </c>
      <c r="F503" s="73">
        <v>283000</v>
      </c>
      <c r="G503" s="73">
        <v>283000</v>
      </c>
      <c r="H503" s="73">
        <v>223796.34</v>
      </c>
    </row>
    <row r="504" spans="1:8" ht="38.25" outlineLevel="4" x14ac:dyDescent="0.25">
      <c r="A504" s="75" t="s">
        <v>777</v>
      </c>
      <c r="B504" s="74" t="s">
        <v>831</v>
      </c>
      <c r="C504" s="74" t="s">
        <v>911</v>
      </c>
      <c r="D504" s="74" t="s">
        <v>915</v>
      </c>
      <c r="E504" s="74" t="s">
        <v>776</v>
      </c>
      <c r="F504" s="73">
        <v>18100</v>
      </c>
      <c r="G504" s="73">
        <v>18100</v>
      </c>
      <c r="H504" s="73">
        <v>13922.57</v>
      </c>
    </row>
    <row r="505" spans="1:8" outlineLevel="2" x14ac:dyDescent="0.25">
      <c r="A505" s="75" t="s">
        <v>914</v>
      </c>
      <c r="B505" s="74" t="s">
        <v>831</v>
      </c>
      <c r="C505" s="74" t="s">
        <v>911</v>
      </c>
      <c r="D505" s="74" t="s">
        <v>910</v>
      </c>
      <c r="E505" s="74" t="s">
        <v>455</v>
      </c>
      <c r="F505" s="73">
        <v>42175450.420000002</v>
      </c>
      <c r="G505" s="73">
        <v>42175450.420000002</v>
      </c>
      <c r="H505" s="73">
        <v>42047226.909999996</v>
      </c>
    </row>
    <row r="506" spans="1:8" ht="51" outlineLevel="3" x14ac:dyDescent="0.25">
      <c r="A506" s="75" t="s">
        <v>783</v>
      </c>
      <c r="B506" s="74" t="s">
        <v>831</v>
      </c>
      <c r="C506" s="74" t="s">
        <v>911</v>
      </c>
      <c r="D506" s="74" t="s">
        <v>910</v>
      </c>
      <c r="E506" s="74" t="s">
        <v>782</v>
      </c>
      <c r="F506" s="73">
        <v>25372140.219999999</v>
      </c>
      <c r="G506" s="73">
        <v>25372140.219999999</v>
      </c>
      <c r="H506" s="73">
        <v>25301293.370000001</v>
      </c>
    </row>
    <row r="507" spans="1:8" outlineLevel="4" x14ac:dyDescent="0.25">
      <c r="A507" s="75" t="s">
        <v>781</v>
      </c>
      <c r="B507" s="74" t="s">
        <v>831</v>
      </c>
      <c r="C507" s="74" t="s">
        <v>911</v>
      </c>
      <c r="D507" s="74" t="s">
        <v>910</v>
      </c>
      <c r="E507" s="74" t="s">
        <v>780</v>
      </c>
      <c r="F507" s="73">
        <v>19020803.030000001</v>
      </c>
      <c r="G507" s="73">
        <v>19020803.030000001</v>
      </c>
      <c r="H507" s="73">
        <v>18974276.280000001</v>
      </c>
    </row>
    <row r="508" spans="1:8" ht="25.5" outlineLevel="4" x14ac:dyDescent="0.25">
      <c r="A508" s="75" t="s">
        <v>779</v>
      </c>
      <c r="B508" s="74" t="s">
        <v>831</v>
      </c>
      <c r="C508" s="74" t="s">
        <v>911</v>
      </c>
      <c r="D508" s="74" t="s">
        <v>910</v>
      </c>
      <c r="E508" s="74" t="s">
        <v>778</v>
      </c>
      <c r="F508" s="73">
        <v>0</v>
      </c>
      <c r="G508" s="73">
        <v>0</v>
      </c>
      <c r="H508" s="73">
        <v>0</v>
      </c>
    </row>
    <row r="509" spans="1:8" ht="38.25" outlineLevel="4" x14ac:dyDescent="0.25">
      <c r="A509" s="75" t="s">
        <v>777</v>
      </c>
      <c r="B509" s="74" t="s">
        <v>831</v>
      </c>
      <c r="C509" s="74" t="s">
        <v>911</v>
      </c>
      <c r="D509" s="74" t="s">
        <v>910</v>
      </c>
      <c r="E509" s="74" t="s">
        <v>776</v>
      </c>
      <c r="F509" s="73">
        <v>6351337.1900000004</v>
      </c>
      <c r="G509" s="73">
        <v>6351337.1900000004</v>
      </c>
      <c r="H509" s="73">
        <v>6327017.0899999999</v>
      </c>
    </row>
    <row r="510" spans="1:8" ht="25.5" outlineLevel="3" x14ac:dyDescent="0.25">
      <c r="A510" s="75" t="s">
        <v>474</v>
      </c>
      <c r="B510" s="74" t="s">
        <v>831</v>
      </c>
      <c r="C510" s="74" t="s">
        <v>911</v>
      </c>
      <c r="D510" s="74" t="s">
        <v>910</v>
      </c>
      <c r="E510" s="74" t="s">
        <v>473</v>
      </c>
      <c r="F510" s="73">
        <v>9634241.3800000008</v>
      </c>
      <c r="G510" s="73">
        <v>9634241.3800000008</v>
      </c>
      <c r="H510" s="73">
        <v>9576864.7200000007</v>
      </c>
    </row>
    <row r="511" spans="1:8" outlineLevel="4" x14ac:dyDescent="0.25">
      <c r="A511" s="75" t="s">
        <v>472</v>
      </c>
      <c r="B511" s="74" t="s">
        <v>831</v>
      </c>
      <c r="C511" s="74" t="s">
        <v>911</v>
      </c>
      <c r="D511" s="74" t="s">
        <v>910</v>
      </c>
      <c r="E511" s="74" t="s">
        <v>469</v>
      </c>
      <c r="F511" s="73">
        <v>6424162.4100000001</v>
      </c>
      <c r="G511" s="73">
        <v>6424162.4100000001</v>
      </c>
      <c r="H511" s="73">
        <v>6369770.6399999997</v>
      </c>
    </row>
    <row r="512" spans="1:8" outlineLevel="4" x14ac:dyDescent="0.25">
      <c r="A512" s="75" t="s">
        <v>506</v>
      </c>
      <c r="B512" s="74" t="s">
        <v>831</v>
      </c>
      <c r="C512" s="74" t="s">
        <v>911</v>
      </c>
      <c r="D512" s="74" t="s">
        <v>910</v>
      </c>
      <c r="E512" s="74" t="s">
        <v>505</v>
      </c>
      <c r="F512" s="73">
        <v>3210078.97</v>
      </c>
      <c r="G512" s="73">
        <v>3210078.97</v>
      </c>
      <c r="H512" s="73">
        <v>3207094.08</v>
      </c>
    </row>
    <row r="513" spans="1:8" ht="25.5" outlineLevel="3" x14ac:dyDescent="0.25">
      <c r="A513" s="75" t="s">
        <v>454</v>
      </c>
      <c r="B513" s="74" t="s">
        <v>831</v>
      </c>
      <c r="C513" s="74" t="s">
        <v>911</v>
      </c>
      <c r="D513" s="74" t="s">
        <v>910</v>
      </c>
      <c r="E513" s="74" t="s">
        <v>453</v>
      </c>
      <c r="F513" s="73">
        <v>865404.76</v>
      </c>
      <c r="G513" s="73">
        <v>865404.76</v>
      </c>
      <c r="H513" s="73">
        <v>865404.76</v>
      </c>
    </row>
    <row r="514" spans="1:8" ht="38.25" outlineLevel="4" x14ac:dyDescent="0.25">
      <c r="A514" s="75" t="s">
        <v>490</v>
      </c>
      <c r="B514" s="74" t="s">
        <v>831</v>
      </c>
      <c r="C514" s="74" t="s">
        <v>911</v>
      </c>
      <c r="D514" s="74" t="s">
        <v>910</v>
      </c>
      <c r="E514" s="74" t="s">
        <v>487</v>
      </c>
      <c r="F514" s="73">
        <v>865404.76</v>
      </c>
      <c r="G514" s="73">
        <v>865404.76</v>
      </c>
      <c r="H514" s="73">
        <v>865404.76</v>
      </c>
    </row>
    <row r="515" spans="1:8" outlineLevel="3" x14ac:dyDescent="0.25">
      <c r="A515" s="75" t="s">
        <v>482</v>
      </c>
      <c r="B515" s="74" t="s">
        <v>831</v>
      </c>
      <c r="C515" s="74" t="s">
        <v>911</v>
      </c>
      <c r="D515" s="74" t="s">
        <v>910</v>
      </c>
      <c r="E515" s="74" t="s">
        <v>481</v>
      </c>
      <c r="F515" s="73">
        <v>6303664.0599999996</v>
      </c>
      <c r="G515" s="73">
        <v>6303664.0599999996</v>
      </c>
      <c r="H515" s="73">
        <v>6303664.0599999996</v>
      </c>
    </row>
    <row r="516" spans="1:8" ht="25.5" outlineLevel="4" x14ac:dyDescent="0.25">
      <c r="A516" s="75" t="s">
        <v>504</v>
      </c>
      <c r="B516" s="74" t="s">
        <v>831</v>
      </c>
      <c r="C516" s="74" t="s">
        <v>911</v>
      </c>
      <c r="D516" s="74" t="s">
        <v>910</v>
      </c>
      <c r="E516" s="74" t="s">
        <v>502</v>
      </c>
      <c r="F516" s="73">
        <v>22257.5</v>
      </c>
      <c r="G516" s="73">
        <v>22257.5</v>
      </c>
      <c r="H516" s="73">
        <v>22257.5</v>
      </c>
    </row>
    <row r="517" spans="1:8" ht="25.5" outlineLevel="4" x14ac:dyDescent="0.25">
      <c r="A517" s="75" t="s">
        <v>913</v>
      </c>
      <c r="B517" s="74" t="s">
        <v>831</v>
      </c>
      <c r="C517" s="74" t="s">
        <v>911</v>
      </c>
      <c r="D517" s="74" t="s">
        <v>910</v>
      </c>
      <c r="E517" s="74" t="s">
        <v>912</v>
      </c>
      <c r="F517" s="73">
        <v>6278733</v>
      </c>
      <c r="G517" s="73">
        <v>6278733</v>
      </c>
      <c r="H517" s="73">
        <v>6278733</v>
      </c>
    </row>
    <row r="518" spans="1:8" outlineLevel="4" x14ac:dyDescent="0.25">
      <c r="A518" s="75" t="s">
        <v>775</v>
      </c>
      <c r="B518" s="74" t="s">
        <v>831</v>
      </c>
      <c r="C518" s="74" t="s">
        <v>911</v>
      </c>
      <c r="D518" s="74" t="s">
        <v>910</v>
      </c>
      <c r="E518" s="74" t="s">
        <v>773</v>
      </c>
      <c r="F518" s="73">
        <v>2673.56</v>
      </c>
      <c r="G518" s="73">
        <v>2673.56</v>
      </c>
      <c r="H518" s="73">
        <v>2673.56</v>
      </c>
    </row>
    <row r="519" spans="1:8" outlineLevel="1" x14ac:dyDescent="0.25">
      <c r="A519" s="75" t="s">
        <v>764</v>
      </c>
      <c r="B519" s="74" t="s">
        <v>831</v>
      </c>
      <c r="C519" s="74" t="s">
        <v>757</v>
      </c>
      <c r="D519" s="74" t="s">
        <v>457</v>
      </c>
      <c r="E519" s="74" t="s">
        <v>455</v>
      </c>
      <c r="F519" s="73">
        <v>3297223.11</v>
      </c>
      <c r="G519" s="73">
        <v>3297223.11</v>
      </c>
      <c r="H519" s="73">
        <v>3278833.11</v>
      </c>
    </row>
    <row r="520" spans="1:8" ht="51" outlineLevel="2" x14ac:dyDescent="0.25">
      <c r="A520" s="75" t="s">
        <v>909</v>
      </c>
      <c r="B520" s="74" t="s">
        <v>831</v>
      </c>
      <c r="C520" s="74" t="s">
        <v>757</v>
      </c>
      <c r="D520" s="74" t="s">
        <v>908</v>
      </c>
      <c r="E520" s="74" t="s">
        <v>455</v>
      </c>
      <c r="F520" s="73">
        <v>3297223.11</v>
      </c>
      <c r="G520" s="73">
        <v>3297223.11</v>
      </c>
      <c r="H520" s="73">
        <v>3278833.11</v>
      </c>
    </row>
    <row r="521" spans="1:8" ht="25.5" outlineLevel="3" x14ac:dyDescent="0.25">
      <c r="A521" s="75" t="s">
        <v>474</v>
      </c>
      <c r="B521" s="74" t="s">
        <v>831</v>
      </c>
      <c r="C521" s="74" t="s">
        <v>757</v>
      </c>
      <c r="D521" s="74" t="s">
        <v>908</v>
      </c>
      <c r="E521" s="74" t="s">
        <v>473</v>
      </c>
      <c r="F521" s="73">
        <v>3297223.11</v>
      </c>
      <c r="G521" s="73">
        <v>3297223.11</v>
      </c>
      <c r="H521" s="73">
        <v>3278833.11</v>
      </c>
    </row>
    <row r="522" spans="1:8" outlineLevel="4" x14ac:dyDescent="0.25">
      <c r="A522" s="75" t="s">
        <v>472</v>
      </c>
      <c r="B522" s="74" t="s">
        <v>831</v>
      </c>
      <c r="C522" s="74" t="s">
        <v>757</v>
      </c>
      <c r="D522" s="74" t="s">
        <v>908</v>
      </c>
      <c r="E522" s="74" t="s">
        <v>469</v>
      </c>
      <c r="F522" s="73">
        <v>3297223.11</v>
      </c>
      <c r="G522" s="73">
        <v>3297223.11</v>
      </c>
      <c r="H522" s="73">
        <v>3278833.11</v>
      </c>
    </row>
    <row r="523" spans="1:8" outlineLevel="1" x14ac:dyDescent="0.25">
      <c r="A523" s="75" t="s">
        <v>755</v>
      </c>
      <c r="B523" s="74" t="s">
        <v>831</v>
      </c>
      <c r="C523" s="74" t="s">
        <v>709</v>
      </c>
      <c r="D523" s="74" t="s">
        <v>457</v>
      </c>
      <c r="E523" s="74" t="s">
        <v>455</v>
      </c>
      <c r="F523" s="73">
        <v>954032.5</v>
      </c>
      <c r="G523" s="73">
        <v>954032.5</v>
      </c>
      <c r="H523" s="73">
        <v>714032.5</v>
      </c>
    </row>
    <row r="524" spans="1:8" ht="51" outlineLevel="2" x14ac:dyDescent="0.25">
      <c r="A524" s="75" t="s">
        <v>907</v>
      </c>
      <c r="B524" s="74" t="s">
        <v>831</v>
      </c>
      <c r="C524" s="74" t="s">
        <v>709</v>
      </c>
      <c r="D524" s="74" t="s">
        <v>906</v>
      </c>
      <c r="E524" s="74" t="s">
        <v>455</v>
      </c>
      <c r="F524" s="73">
        <v>954032.5</v>
      </c>
      <c r="G524" s="73">
        <v>954032.5</v>
      </c>
      <c r="H524" s="73">
        <v>714032.5</v>
      </c>
    </row>
    <row r="525" spans="1:8" ht="25.5" outlineLevel="3" x14ac:dyDescent="0.25">
      <c r="A525" s="75" t="s">
        <v>474</v>
      </c>
      <c r="B525" s="74" t="s">
        <v>831</v>
      </c>
      <c r="C525" s="74" t="s">
        <v>709</v>
      </c>
      <c r="D525" s="74" t="s">
        <v>906</v>
      </c>
      <c r="E525" s="74" t="s">
        <v>473</v>
      </c>
      <c r="F525" s="73">
        <v>954032.5</v>
      </c>
      <c r="G525" s="73">
        <v>954032.5</v>
      </c>
      <c r="H525" s="73">
        <v>714032.5</v>
      </c>
    </row>
    <row r="526" spans="1:8" outlineLevel="4" x14ac:dyDescent="0.25">
      <c r="A526" s="75" t="s">
        <v>472</v>
      </c>
      <c r="B526" s="74" t="s">
        <v>831</v>
      </c>
      <c r="C526" s="74" t="s">
        <v>709</v>
      </c>
      <c r="D526" s="74" t="s">
        <v>906</v>
      </c>
      <c r="E526" s="74" t="s">
        <v>469</v>
      </c>
      <c r="F526" s="73">
        <v>954032.5</v>
      </c>
      <c r="G526" s="73">
        <v>954032.5</v>
      </c>
      <c r="H526" s="73">
        <v>714032.5</v>
      </c>
    </row>
    <row r="527" spans="1:8" ht="25.5" outlineLevel="2" x14ac:dyDescent="0.25">
      <c r="A527" s="75" t="s">
        <v>842</v>
      </c>
      <c r="B527" s="74" t="s">
        <v>831</v>
      </c>
      <c r="C527" s="74" t="s">
        <v>709</v>
      </c>
      <c r="D527" s="74" t="s">
        <v>841</v>
      </c>
      <c r="E527" s="74" t="s">
        <v>455</v>
      </c>
      <c r="F527" s="73">
        <v>0</v>
      </c>
      <c r="G527" s="73">
        <v>0</v>
      </c>
      <c r="H527" s="73">
        <v>0</v>
      </c>
    </row>
    <row r="528" spans="1:8" ht="25.5" outlineLevel="3" x14ac:dyDescent="0.25">
      <c r="A528" s="75" t="s">
        <v>474</v>
      </c>
      <c r="B528" s="74" t="s">
        <v>831</v>
      </c>
      <c r="C528" s="74" t="s">
        <v>709</v>
      </c>
      <c r="D528" s="74" t="s">
        <v>841</v>
      </c>
      <c r="E528" s="74" t="s">
        <v>473</v>
      </c>
      <c r="F528" s="73">
        <v>0</v>
      </c>
      <c r="G528" s="73">
        <v>0</v>
      </c>
      <c r="H528" s="73">
        <v>0</v>
      </c>
    </row>
    <row r="529" spans="1:8" outlineLevel="4" x14ac:dyDescent="0.25">
      <c r="A529" s="75" t="s">
        <v>472</v>
      </c>
      <c r="B529" s="74" t="s">
        <v>831</v>
      </c>
      <c r="C529" s="74" t="s">
        <v>709</v>
      </c>
      <c r="D529" s="74" t="s">
        <v>841</v>
      </c>
      <c r="E529" s="74" t="s">
        <v>469</v>
      </c>
      <c r="F529" s="73">
        <v>0</v>
      </c>
      <c r="G529" s="73">
        <v>0</v>
      </c>
      <c r="H529" s="73">
        <v>0</v>
      </c>
    </row>
    <row r="530" spans="1:8" outlineLevel="1" x14ac:dyDescent="0.25">
      <c r="A530" s="75" t="s">
        <v>663</v>
      </c>
      <c r="B530" s="74" t="s">
        <v>831</v>
      </c>
      <c r="C530" s="74" t="s">
        <v>656</v>
      </c>
      <c r="D530" s="74" t="s">
        <v>457</v>
      </c>
      <c r="E530" s="74" t="s">
        <v>455</v>
      </c>
      <c r="F530" s="73">
        <v>24981612.34</v>
      </c>
      <c r="G530" s="73">
        <v>24981612.34</v>
      </c>
      <c r="H530" s="73">
        <v>24981609.34</v>
      </c>
    </row>
    <row r="531" spans="1:8" ht="25.5" outlineLevel="2" x14ac:dyDescent="0.25">
      <c r="A531" s="75" t="s">
        <v>905</v>
      </c>
      <c r="B531" s="74" t="s">
        <v>831</v>
      </c>
      <c r="C531" s="74" t="s">
        <v>656</v>
      </c>
      <c r="D531" s="74" t="s">
        <v>904</v>
      </c>
      <c r="E531" s="74" t="s">
        <v>455</v>
      </c>
      <c r="F531" s="73">
        <v>9082020</v>
      </c>
      <c r="G531" s="73">
        <v>9082020</v>
      </c>
      <c r="H531" s="73">
        <v>9082017</v>
      </c>
    </row>
    <row r="532" spans="1:8" ht="25.5" outlineLevel="3" x14ac:dyDescent="0.25">
      <c r="A532" s="75" t="s">
        <v>474</v>
      </c>
      <c r="B532" s="74" t="s">
        <v>831</v>
      </c>
      <c r="C532" s="74" t="s">
        <v>656</v>
      </c>
      <c r="D532" s="74" t="s">
        <v>904</v>
      </c>
      <c r="E532" s="74" t="s">
        <v>473</v>
      </c>
      <c r="F532" s="73">
        <v>9082020</v>
      </c>
      <c r="G532" s="73">
        <v>9082020</v>
      </c>
      <c r="H532" s="73">
        <v>9082017</v>
      </c>
    </row>
    <row r="533" spans="1:8" outlineLevel="4" x14ac:dyDescent="0.25">
      <c r="A533" s="75" t="s">
        <v>472</v>
      </c>
      <c r="B533" s="74" t="s">
        <v>831</v>
      </c>
      <c r="C533" s="74" t="s">
        <v>656</v>
      </c>
      <c r="D533" s="74" t="s">
        <v>904</v>
      </c>
      <c r="E533" s="74" t="s">
        <v>469</v>
      </c>
      <c r="F533" s="73">
        <v>9082020</v>
      </c>
      <c r="G533" s="73">
        <v>9082020</v>
      </c>
      <c r="H533" s="73">
        <v>9082017</v>
      </c>
    </row>
    <row r="534" spans="1:8" ht="25.5" outlineLevel="2" x14ac:dyDescent="0.25">
      <c r="A534" s="75" t="s">
        <v>903</v>
      </c>
      <c r="B534" s="74" t="s">
        <v>831</v>
      </c>
      <c r="C534" s="74" t="s">
        <v>656</v>
      </c>
      <c r="D534" s="74" t="s">
        <v>902</v>
      </c>
      <c r="E534" s="74" t="s">
        <v>455</v>
      </c>
      <c r="F534" s="73">
        <v>7156028.0199999996</v>
      </c>
      <c r="G534" s="73">
        <v>7156028.0199999996</v>
      </c>
      <c r="H534" s="73">
        <v>7156028.0199999996</v>
      </c>
    </row>
    <row r="535" spans="1:8" ht="25.5" outlineLevel="3" x14ac:dyDescent="0.25">
      <c r="A535" s="75" t="s">
        <v>474</v>
      </c>
      <c r="B535" s="74" t="s">
        <v>831</v>
      </c>
      <c r="C535" s="74" t="s">
        <v>656</v>
      </c>
      <c r="D535" s="74" t="s">
        <v>902</v>
      </c>
      <c r="E535" s="74" t="s">
        <v>473</v>
      </c>
      <c r="F535" s="73">
        <v>7156028.0199999996</v>
      </c>
      <c r="G535" s="73">
        <v>7156028.0199999996</v>
      </c>
      <c r="H535" s="73">
        <v>7156028.0199999996</v>
      </c>
    </row>
    <row r="536" spans="1:8" outlineLevel="4" x14ac:dyDescent="0.25">
      <c r="A536" s="75" t="s">
        <v>472</v>
      </c>
      <c r="B536" s="74" t="s">
        <v>831</v>
      </c>
      <c r="C536" s="74" t="s">
        <v>656</v>
      </c>
      <c r="D536" s="74" t="s">
        <v>902</v>
      </c>
      <c r="E536" s="74" t="s">
        <v>469</v>
      </c>
      <c r="F536" s="73">
        <v>7156028.0199999996</v>
      </c>
      <c r="G536" s="73">
        <v>7156028.0199999996</v>
      </c>
      <c r="H536" s="73">
        <v>7156028.0199999996</v>
      </c>
    </row>
    <row r="537" spans="1:8" ht="38.25" outlineLevel="2" x14ac:dyDescent="0.25">
      <c r="A537" s="75" t="s">
        <v>901</v>
      </c>
      <c r="B537" s="74" t="s">
        <v>831</v>
      </c>
      <c r="C537" s="74" t="s">
        <v>656</v>
      </c>
      <c r="D537" s="74" t="s">
        <v>900</v>
      </c>
      <c r="E537" s="74" t="s">
        <v>455</v>
      </c>
      <c r="F537" s="73">
        <v>4890318.46</v>
      </c>
      <c r="G537" s="73">
        <v>4890318.46</v>
      </c>
      <c r="H537" s="73">
        <v>4890318.46</v>
      </c>
    </row>
    <row r="538" spans="1:8" ht="25.5" outlineLevel="3" x14ac:dyDescent="0.25">
      <c r="A538" s="75" t="s">
        <v>474</v>
      </c>
      <c r="B538" s="74" t="s">
        <v>831</v>
      </c>
      <c r="C538" s="74" t="s">
        <v>656</v>
      </c>
      <c r="D538" s="74" t="s">
        <v>900</v>
      </c>
      <c r="E538" s="74" t="s">
        <v>473</v>
      </c>
      <c r="F538" s="73">
        <v>4890318.46</v>
      </c>
      <c r="G538" s="73">
        <v>4890318.46</v>
      </c>
      <c r="H538" s="73">
        <v>4890318.46</v>
      </c>
    </row>
    <row r="539" spans="1:8" outlineLevel="4" x14ac:dyDescent="0.25">
      <c r="A539" s="75" t="s">
        <v>472</v>
      </c>
      <c r="B539" s="74" t="s">
        <v>831</v>
      </c>
      <c r="C539" s="74" t="s">
        <v>656</v>
      </c>
      <c r="D539" s="74" t="s">
        <v>900</v>
      </c>
      <c r="E539" s="74" t="s">
        <v>469</v>
      </c>
      <c r="F539" s="73">
        <v>4890318.46</v>
      </c>
      <c r="G539" s="73">
        <v>4890318.46</v>
      </c>
      <c r="H539" s="73">
        <v>4890318.46</v>
      </c>
    </row>
    <row r="540" spans="1:8" ht="38.25" outlineLevel="2" x14ac:dyDescent="0.25">
      <c r="A540" s="75" t="s">
        <v>899</v>
      </c>
      <c r="B540" s="74" t="s">
        <v>831</v>
      </c>
      <c r="C540" s="74" t="s">
        <v>656</v>
      </c>
      <c r="D540" s="74" t="s">
        <v>898</v>
      </c>
      <c r="E540" s="74" t="s">
        <v>455</v>
      </c>
      <c r="F540" s="73">
        <v>3853245.86</v>
      </c>
      <c r="G540" s="73">
        <v>3853245.86</v>
      </c>
      <c r="H540" s="73">
        <v>3853245.86</v>
      </c>
    </row>
    <row r="541" spans="1:8" ht="25.5" outlineLevel="3" x14ac:dyDescent="0.25">
      <c r="A541" s="75" t="s">
        <v>474</v>
      </c>
      <c r="B541" s="74" t="s">
        <v>831</v>
      </c>
      <c r="C541" s="74" t="s">
        <v>656</v>
      </c>
      <c r="D541" s="74" t="s">
        <v>898</v>
      </c>
      <c r="E541" s="74" t="s">
        <v>473</v>
      </c>
      <c r="F541" s="73">
        <v>3853245.86</v>
      </c>
      <c r="G541" s="73">
        <v>3853245.86</v>
      </c>
      <c r="H541" s="73">
        <v>3853245.86</v>
      </c>
    </row>
    <row r="542" spans="1:8" outlineLevel="4" x14ac:dyDescent="0.25">
      <c r="A542" s="75" t="s">
        <v>472</v>
      </c>
      <c r="B542" s="74" t="s">
        <v>831</v>
      </c>
      <c r="C542" s="74" t="s">
        <v>656</v>
      </c>
      <c r="D542" s="74" t="s">
        <v>898</v>
      </c>
      <c r="E542" s="74" t="s">
        <v>469</v>
      </c>
      <c r="F542" s="73">
        <v>3853245.86</v>
      </c>
      <c r="G542" s="73">
        <v>3853245.86</v>
      </c>
      <c r="H542" s="73">
        <v>3853245.86</v>
      </c>
    </row>
    <row r="543" spans="1:8" outlineLevel="1" x14ac:dyDescent="0.25">
      <c r="A543" s="75" t="s">
        <v>654</v>
      </c>
      <c r="B543" s="74" t="s">
        <v>831</v>
      </c>
      <c r="C543" s="74" t="s">
        <v>610</v>
      </c>
      <c r="D543" s="74" t="s">
        <v>457</v>
      </c>
      <c r="E543" s="74" t="s">
        <v>455</v>
      </c>
      <c r="F543" s="73">
        <v>290342024.81</v>
      </c>
      <c r="G543" s="73">
        <v>290342024.81</v>
      </c>
      <c r="H543" s="73">
        <v>283202333.50999999</v>
      </c>
    </row>
    <row r="544" spans="1:8" ht="38.25" outlineLevel="2" x14ac:dyDescent="0.25">
      <c r="A544" s="75" t="s">
        <v>897</v>
      </c>
      <c r="B544" s="74" t="s">
        <v>831</v>
      </c>
      <c r="C544" s="74" t="s">
        <v>610</v>
      </c>
      <c r="D544" s="74" t="s">
        <v>896</v>
      </c>
      <c r="E544" s="74" t="s">
        <v>455</v>
      </c>
      <c r="F544" s="73">
        <v>66300</v>
      </c>
      <c r="G544" s="73">
        <v>66300</v>
      </c>
      <c r="H544" s="73">
        <v>66300</v>
      </c>
    </row>
    <row r="545" spans="1:8" ht="25.5" outlineLevel="3" x14ac:dyDescent="0.25">
      <c r="A545" s="75" t="s">
        <v>474</v>
      </c>
      <c r="B545" s="74" t="s">
        <v>831</v>
      </c>
      <c r="C545" s="74" t="s">
        <v>610</v>
      </c>
      <c r="D545" s="74" t="s">
        <v>896</v>
      </c>
      <c r="E545" s="74" t="s">
        <v>473</v>
      </c>
      <c r="F545" s="73">
        <v>66300</v>
      </c>
      <c r="G545" s="73">
        <v>66300</v>
      </c>
      <c r="H545" s="73">
        <v>66300</v>
      </c>
    </row>
    <row r="546" spans="1:8" outlineLevel="4" x14ac:dyDescent="0.25">
      <c r="A546" s="75" t="s">
        <v>472</v>
      </c>
      <c r="B546" s="74" t="s">
        <v>831</v>
      </c>
      <c r="C546" s="74" t="s">
        <v>610</v>
      </c>
      <c r="D546" s="74" t="s">
        <v>896</v>
      </c>
      <c r="E546" s="74" t="s">
        <v>469</v>
      </c>
      <c r="F546" s="73">
        <v>66300</v>
      </c>
      <c r="G546" s="73">
        <v>66300</v>
      </c>
      <c r="H546" s="73">
        <v>66300</v>
      </c>
    </row>
    <row r="547" spans="1:8" ht="25.5" outlineLevel="2" x14ac:dyDescent="0.25">
      <c r="A547" s="75" t="s">
        <v>884</v>
      </c>
      <c r="B547" s="74" t="s">
        <v>831</v>
      </c>
      <c r="C547" s="74" t="s">
        <v>610</v>
      </c>
      <c r="D547" s="74" t="s">
        <v>895</v>
      </c>
      <c r="E547" s="74" t="s">
        <v>455</v>
      </c>
      <c r="F547" s="73">
        <v>164424340.83000001</v>
      </c>
      <c r="G547" s="73">
        <v>164424340.83000001</v>
      </c>
      <c r="H547" s="73">
        <v>161957883.49000001</v>
      </c>
    </row>
    <row r="548" spans="1:8" ht="25.5" outlineLevel="3" x14ac:dyDescent="0.25">
      <c r="A548" s="75" t="s">
        <v>454</v>
      </c>
      <c r="B548" s="74" t="s">
        <v>831</v>
      </c>
      <c r="C548" s="74" t="s">
        <v>610</v>
      </c>
      <c r="D548" s="74" t="s">
        <v>895</v>
      </c>
      <c r="E548" s="74" t="s">
        <v>453</v>
      </c>
      <c r="F548" s="73">
        <v>164424340.83000001</v>
      </c>
      <c r="G548" s="73">
        <v>164424340.83000001</v>
      </c>
      <c r="H548" s="73">
        <v>161957883.49000001</v>
      </c>
    </row>
    <row r="549" spans="1:8" ht="38.25" outlineLevel="4" x14ac:dyDescent="0.25">
      <c r="A549" s="75" t="s">
        <v>490</v>
      </c>
      <c r="B549" s="74" t="s">
        <v>831</v>
      </c>
      <c r="C549" s="74" t="s">
        <v>610</v>
      </c>
      <c r="D549" s="74" t="s">
        <v>895</v>
      </c>
      <c r="E549" s="74" t="s">
        <v>487</v>
      </c>
      <c r="F549" s="73">
        <v>164424340.83000001</v>
      </c>
      <c r="G549" s="73">
        <v>164424340.83000001</v>
      </c>
      <c r="H549" s="73">
        <v>161957883.49000001</v>
      </c>
    </row>
    <row r="550" spans="1:8" ht="38.25" outlineLevel="2" x14ac:dyDescent="0.25">
      <c r="A550" s="75" t="s">
        <v>894</v>
      </c>
      <c r="B550" s="74" t="s">
        <v>831</v>
      </c>
      <c r="C550" s="74" t="s">
        <v>610</v>
      </c>
      <c r="D550" s="74" t="s">
        <v>893</v>
      </c>
      <c r="E550" s="74" t="s">
        <v>455</v>
      </c>
      <c r="F550" s="73">
        <v>117449932.67</v>
      </c>
      <c r="G550" s="73">
        <v>117449932.67</v>
      </c>
      <c r="H550" s="73">
        <v>115688116.51000001</v>
      </c>
    </row>
    <row r="551" spans="1:8" ht="25.5" outlineLevel="3" x14ac:dyDescent="0.25">
      <c r="A551" s="75" t="s">
        <v>454</v>
      </c>
      <c r="B551" s="74" t="s">
        <v>831</v>
      </c>
      <c r="C551" s="74" t="s">
        <v>610</v>
      </c>
      <c r="D551" s="74" t="s">
        <v>893</v>
      </c>
      <c r="E551" s="74" t="s">
        <v>453</v>
      </c>
      <c r="F551" s="73">
        <v>117449932.67</v>
      </c>
      <c r="G551" s="73">
        <v>117449932.67</v>
      </c>
      <c r="H551" s="73">
        <v>115688116.51000001</v>
      </c>
    </row>
    <row r="552" spans="1:8" ht="38.25" outlineLevel="4" x14ac:dyDescent="0.25">
      <c r="A552" s="75" t="s">
        <v>490</v>
      </c>
      <c r="B552" s="74" t="s">
        <v>831</v>
      </c>
      <c r="C552" s="74" t="s">
        <v>610</v>
      </c>
      <c r="D552" s="74" t="s">
        <v>893</v>
      </c>
      <c r="E552" s="74" t="s">
        <v>487</v>
      </c>
      <c r="F552" s="73">
        <v>117449932.67</v>
      </c>
      <c r="G552" s="73">
        <v>117449932.67</v>
      </c>
      <c r="H552" s="73">
        <v>115688116.51000001</v>
      </c>
    </row>
    <row r="553" spans="1:8" outlineLevel="2" x14ac:dyDescent="0.25">
      <c r="A553" s="75" t="s">
        <v>892</v>
      </c>
      <c r="B553" s="74" t="s">
        <v>831</v>
      </c>
      <c r="C553" s="74" t="s">
        <v>610</v>
      </c>
      <c r="D553" s="74" t="s">
        <v>891</v>
      </c>
      <c r="E553" s="74" t="s">
        <v>455</v>
      </c>
      <c r="F553" s="73">
        <v>1822873.6000000001</v>
      </c>
      <c r="G553" s="73">
        <v>1822873.6000000001</v>
      </c>
      <c r="H553" s="73">
        <v>1822873.6000000001</v>
      </c>
    </row>
    <row r="554" spans="1:8" ht="25.5" outlineLevel="3" x14ac:dyDescent="0.25">
      <c r="A554" s="75" t="s">
        <v>474</v>
      </c>
      <c r="B554" s="74" t="s">
        <v>831</v>
      </c>
      <c r="C554" s="74" t="s">
        <v>610</v>
      </c>
      <c r="D554" s="74" t="s">
        <v>891</v>
      </c>
      <c r="E554" s="74" t="s">
        <v>473</v>
      </c>
      <c r="F554" s="73">
        <v>1822873.6000000001</v>
      </c>
      <c r="G554" s="73">
        <v>1822873.6000000001</v>
      </c>
      <c r="H554" s="73">
        <v>1822873.6000000001</v>
      </c>
    </row>
    <row r="555" spans="1:8" outlineLevel="4" x14ac:dyDescent="0.25">
      <c r="A555" s="75" t="s">
        <v>472</v>
      </c>
      <c r="B555" s="74" t="s">
        <v>831</v>
      </c>
      <c r="C555" s="74" t="s">
        <v>610</v>
      </c>
      <c r="D555" s="74" t="s">
        <v>891</v>
      </c>
      <c r="E555" s="74" t="s">
        <v>469</v>
      </c>
      <c r="F555" s="73">
        <v>1822873.6000000001</v>
      </c>
      <c r="G555" s="73">
        <v>1822873.6000000001</v>
      </c>
      <c r="H555" s="73">
        <v>1822873.6000000001</v>
      </c>
    </row>
    <row r="556" spans="1:8" ht="25.5" outlineLevel="2" x14ac:dyDescent="0.25">
      <c r="A556" s="75" t="s">
        <v>890</v>
      </c>
      <c r="B556" s="74" t="s">
        <v>831</v>
      </c>
      <c r="C556" s="74" t="s">
        <v>610</v>
      </c>
      <c r="D556" s="74" t="s">
        <v>889</v>
      </c>
      <c r="E556" s="74" t="s">
        <v>455</v>
      </c>
      <c r="F556" s="73">
        <v>3639278.06</v>
      </c>
      <c r="G556" s="73">
        <v>3639278.06</v>
      </c>
      <c r="H556" s="73">
        <v>3639278.06</v>
      </c>
    </row>
    <row r="557" spans="1:8" ht="25.5" outlineLevel="3" x14ac:dyDescent="0.25">
      <c r="A557" s="75" t="s">
        <v>474</v>
      </c>
      <c r="B557" s="74" t="s">
        <v>831</v>
      </c>
      <c r="C557" s="74" t="s">
        <v>610</v>
      </c>
      <c r="D557" s="74" t="s">
        <v>889</v>
      </c>
      <c r="E557" s="74" t="s">
        <v>473</v>
      </c>
      <c r="F557" s="73">
        <v>3639278.06</v>
      </c>
      <c r="G557" s="73">
        <v>3639278.06</v>
      </c>
      <c r="H557" s="73">
        <v>3639278.06</v>
      </c>
    </row>
    <row r="558" spans="1:8" outlineLevel="4" x14ac:dyDescent="0.25">
      <c r="A558" s="75" t="s">
        <v>472</v>
      </c>
      <c r="B558" s="74" t="s">
        <v>831</v>
      </c>
      <c r="C558" s="74" t="s">
        <v>610</v>
      </c>
      <c r="D558" s="74" t="s">
        <v>889</v>
      </c>
      <c r="E558" s="74" t="s">
        <v>469</v>
      </c>
      <c r="F558" s="73">
        <v>3639278.06</v>
      </c>
      <c r="G558" s="73">
        <v>3639278.06</v>
      </c>
      <c r="H558" s="73">
        <v>3639278.06</v>
      </c>
    </row>
    <row r="559" spans="1:8" ht="51" outlineLevel="2" x14ac:dyDescent="0.25">
      <c r="A559" s="75" t="s">
        <v>888</v>
      </c>
      <c r="B559" s="74" t="s">
        <v>831</v>
      </c>
      <c r="C559" s="74" t="s">
        <v>610</v>
      </c>
      <c r="D559" s="74" t="s">
        <v>887</v>
      </c>
      <c r="E559" s="74" t="s">
        <v>455</v>
      </c>
      <c r="F559" s="73">
        <v>2900000</v>
      </c>
      <c r="G559" s="73">
        <v>2900000</v>
      </c>
      <c r="H559" s="73">
        <v>0</v>
      </c>
    </row>
    <row r="560" spans="1:8" ht="25.5" outlineLevel="3" x14ac:dyDescent="0.25">
      <c r="A560" s="75" t="s">
        <v>474</v>
      </c>
      <c r="B560" s="74" t="s">
        <v>831</v>
      </c>
      <c r="C560" s="74" t="s">
        <v>610</v>
      </c>
      <c r="D560" s="74" t="s">
        <v>887</v>
      </c>
      <c r="E560" s="74" t="s">
        <v>473</v>
      </c>
      <c r="F560" s="73">
        <v>2900000</v>
      </c>
      <c r="G560" s="73">
        <v>2900000</v>
      </c>
      <c r="H560" s="73">
        <v>0</v>
      </c>
    </row>
    <row r="561" spans="1:8" outlineLevel="4" x14ac:dyDescent="0.25">
      <c r="A561" s="75" t="s">
        <v>472</v>
      </c>
      <c r="B561" s="74" t="s">
        <v>831</v>
      </c>
      <c r="C561" s="74" t="s">
        <v>610</v>
      </c>
      <c r="D561" s="74" t="s">
        <v>887</v>
      </c>
      <c r="E561" s="74" t="s">
        <v>469</v>
      </c>
      <c r="F561" s="73">
        <v>2900000</v>
      </c>
      <c r="G561" s="73">
        <v>2900000</v>
      </c>
      <c r="H561" s="73">
        <v>0</v>
      </c>
    </row>
    <row r="562" spans="1:8" ht="25.5" outlineLevel="2" x14ac:dyDescent="0.25">
      <c r="A562" s="75" t="s">
        <v>886</v>
      </c>
      <c r="B562" s="74" t="s">
        <v>831</v>
      </c>
      <c r="C562" s="74" t="s">
        <v>610</v>
      </c>
      <c r="D562" s="74" t="s">
        <v>885</v>
      </c>
      <c r="E562" s="74" t="s">
        <v>455</v>
      </c>
      <c r="F562" s="73">
        <v>37299.35</v>
      </c>
      <c r="G562" s="73">
        <v>37299.35</v>
      </c>
      <c r="H562" s="73">
        <v>25881.56</v>
      </c>
    </row>
    <row r="563" spans="1:8" ht="25.5" outlineLevel="3" x14ac:dyDescent="0.25">
      <c r="A563" s="75" t="s">
        <v>474</v>
      </c>
      <c r="B563" s="74" t="s">
        <v>831</v>
      </c>
      <c r="C563" s="74" t="s">
        <v>610</v>
      </c>
      <c r="D563" s="74" t="s">
        <v>885</v>
      </c>
      <c r="E563" s="74" t="s">
        <v>473</v>
      </c>
      <c r="F563" s="73">
        <v>37299.35</v>
      </c>
      <c r="G563" s="73">
        <v>37299.35</v>
      </c>
      <c r="H563" s="73">
        <v>25881.56</v>
      </c>
    </row>
    <row r="564" spans="1:8" outlineLevel="4" x14ac:dyDescent="0.25">
      <c r="A564" s="75" t="s">
        <v>472</v>
      </c>
      <c r="B564" s="74" t="s">
        <v>831</v>
      </c>
      <c r="C564" s="74" t="s">
        <v>610</v>
      </c>
      <c r="D564" s="74" t="s">
        <v>885</v>
      </c>
      <c r="E564" s="74" t="s">
        <v>469</v>
      </c>
      <c r="F564" s="73">
        <v>37299.35</v>
      </c>
      <c r="G564" s="73">
        <v>37299.35</v>
      </c>
      <c r="H564" s="73">
        <v>25881.56</v>
      </c>
    </row>
    <row r="565" spans="1:8" ht="25.5" outlineLevel="2" x14ac:dyDescent="0.25">
      <c r="A565" s="75" t="s">
        <v>884</v>
      </c>
      <c r="B565" s="74" t="s">
        <v>831</v>
      </c>
      <c r="C565" s="74" t="s">
        <v>610</v>
      </c>
      <c r="D565" s="74" t="s">
        <v>883</v>
      </c>
      <c r="E565" s="74" t="s">
        <v>455</v>
      </c>
      <c r="F565" s="73">
        <v>2000.3</v>
      </c>
      <c r="G565" s="73">
        <v>2000.3</v>
      </c>
      <c r="H565" s="73">
        <v>2000.29</v>
      </c>
    </row>
    <row r="566" spans="1:8" ht="25.5" outlineLevel="3" x14ac:dyDescent="0.25">
      <c r="A566" s="75" t="s">
        <v>454</v>
      </c>
      <c r="B566" s="74" t="s">
        <v>831</v>
      </c>
      <c r="C566" s="74" t="s">
        <v>610</v>
      </c>
      <c r="D566" s="74" t="s">
        <v>883</v>
      </c>
      <c r="E566" s="74" t="s">
        <v>453</v>
      </c>
      <c r="F566" s="73">
        <v>2000.3</v>
      </c>
      <c r="G566" s="73">
        <v>2000.3</v>
      </c>
      <c r="H566" s="73">
        <v>2000.29</v>
      </c>
    </row>
    <row r="567" spans="1:8" ht="38.25" outlineLevel="4" x14ac:dyDescent="0.25">
      <c r="A567" s="75" t="s">
        <v>490</v>
      </c>
      <c r="B567" s="74" t="s">
        <v>831</v>
      </c>
      <c r="C567" s="74" t="s">
        <v>610</v>
      </c>
      <c r="D567" s="74" t="s">
        <v>883</v>
      </c>
      <c r="E567" s="74" t="s">
        <v>487</v>
      </c>
      <c r="F567" s="73">
        <v>2000.3</v>
      </c>
      <c r="G567" s="73">
        <v>2000.3</v>
      </c>
      <c r="H567" s="73">
        <v>2000.29</v>
      </c>
    </row>
    <row r="568" spans="1:8" outlineLevel="1" x14ac:dyDescent="0.25">
      <c r="A568" s="75" t="s">
        <v>882</v>
      </c>
      <c r="B568" s="74" t="s">
        <v>831</v>
      </c>
      <c r="C568" s="74" t="s">
        <v>879</v>
      </c>
      <c r="D568" s="74" t="s">
        <v>457</v>
      </c>
      <c r="E568" s="74" t="s">
        <v>455</v>
      </c>
      <c r="F568" s="73">
        <v>5367673.3600000003</v>
      </c>
      <c r="G568" s="73">
        <v>5367673.3600000003</v>
      </c>
      <c r="H568" s="73">
        <v>5367673.3600000003</v>
      </c>
    </row>
    <row r="569" spans="1:8" outlineLevel="2" x14ac:dyDescent="0.25">
      <c r="A569" s="75" t="s">
        <v>881</v>
      </c>
      <c r="B569" s="74" t="s">
        <v>831</v>
      </c>
      <c r="C569" s="74" t="s">
        <v>879</v>
      </c>
      <c r="D569" s="74" t="s">
        <v>878</v>
      </c>
      <c r="E569" s="74" t="s">
        <v>455</v>
      </c>
      <c r="F569" s="73">
        <v>5367673.3600000003</v>
      </c>
      <c r="G569" s="73">
        <v>5367673.3600000003</v>
      </c>
      <c r="H569" s="73">
        <v>5367673.3600000003</v>
      </c>
    </row>
    <row r="570" spans="1:8" outlineLevel="3" x14ac:dyDescent="0.25">
      <c r="A570" s="75" t="s">
        <v>464</v>
      </c>
      <c r="B570" s="74" t="s">
        <v>831</v>
      </c>
      <c r="C570" s="74" t="s">
        <v>879</v>
      </c>
      <c r="D570" s="74" t="s">
        <v>878</v>
      </c>
      <c r="E570" s="74" t="s">
        <v>463</v>
      </c>
      <c r="F570" s="73">
        <v>5367673.3600000003</v>
      </c>
      <c r="G570" s="73">
        <v>5367673.3600000003</v>
      </c>
      <c r="H570" s="73">
        <v>5367673.3600000003</v>
      </c>
    </row>
    <row r="571" spans="1:8" outlineLevel="4" x14ac:dyDescent="0.25">
      <c r="A571" s="75" t="s">
        <v>880</v>
      </c>
      <c r="B571" s="74" t="s">
        <v>831</v>
      </c>
      <c r="C571" s="74" t="s">
        <v>879</v>
      </c>
      <c r="D571" s="74" t="s">
        <v>878</v>
      </c>
      <c r="E571" s="74" t="s">
        <v>877</v>
      </c>
      <c r="F571" s="73">
        <v>5367673.3600000003</v>
      </c>
      <c r="G571" s="73">
        <v>5367673.3600000003</v>
      </c>
      <c r="H571" s="73">
        <v>5367673.3600000003</v>
      </c>
    </row>
    <row r="572" spans="1:8" outlineLevel="1" x14ac:dyDescent="0.25">
      <c r="A572" s="75" t="s">
        <v>468</v>
      </c>
      <c r="B572" s="74" t="s">
        <v>831</v>
      </c>
      <c r="C572" s="74" t="s">
        <v>461</v>
      </c>
      <c r="D572" s="74" t="s">
        <v>457</v>
      </c>
      <c r="E572" s="74" t="s">
        <v>455</v>
      </c>
      <c r="F572" s="73">
        <v>1994155</v>
      </c>
      <c r="G572" s="73">
        <v>1994155</v>
      </c>
      <c r="H572" s="73">
        <v>514591.32</v>
      </c>
    </row>
    <row r="573" spans="1:8" ht="38.25" outlineLevel="2" x14ac:dyDescent="0.25">
      <c r="A573" s="75" t="s">
        <v>876</v>
      </c>
      <c r="B573" s="74" t="s">
        <v>831</v>
      </c>
      <c r="C573" s="74" t="s">
        <v>461</v>
      </c>
      <c r="D573" s="74" t="s">
        <v>875</v>
      </c>
      <c r="E573" s="74" t="s">
        <v>455</v>
      </c>
      <c r="F573" s="73">
        <v>725377.5</v>
      </c>
      <c r="G573" s="73">
        <v>725377.5</v>
      </c>
      <c r="H573" s="73">
        <v>0</v>
      </c>
    </row>
    <row r="574" spans="1:8" outlineLevel="3" x14ac:dyDescent="0.25">
      <c r="A574" s="75" t="s">
        <v>464</v>
      </c>
      <c r="B574" s="74" t="s">
        <v>831</v>
      </c>
      <c r="C574" s="74" t="s">
        <v>461</v>
      </c>
      <c r="D574" s="74" t="s">
        <v>875</v>
      </c>
      <c r="E574" s="74" t="s">
        <v>463</v>
      </c>
      <c r="F574" s="73">
        <v>725377.5</v>
      </c>
      <c r="G574" s="73">
        <v>725377.5</v>
      </c>
      <c r="H574" s="73">
        <v>0</v>
      </c>
    </row>
    <row r="575" spans="1:8" ht="25.5" outlineLevel="4" x14ac:dyDescent="0.25">
      <c r="A575" s="75" t="s">
        <v>603</v>
      </c>
      <c r="B575" s="74" t="s">
        <v>831</v>
      </c>
      <c r="C575" s="74" t="s">
        <v>461</v>
      </c>
      <c r="D575" s="74" t="s">
        <v>875</v>
      </c>
      <c r="E575" s="74" t="s">
        <v>601</v>
      </c>
      <c r="F575" s="73">
        <v>725377.5</v>
      </c>
      <c r="G575" s="73">
        <v>725377.5</v>
      </c>
      <c r="H575" s="73">
        <v>0</v>
      </c>
    </row>
    <row r="576" spans="1:8" ht="51" outlineLevel="2" x14ac:dyDescent="0.25">
      <c r="A576" s="75" t="s">
        <v>874</v>
      </c>
      <c r="B576" s="74" t="s">
        <v>831</v>
      </c>
      <c r="C576" s="74" t="s">
        <v>461</v>
      </c>
      <c r="D576" s="74" t="s">
        <v>873</v>
      </c>
      <c r="E576" s="74" t="s">
        <v>455</v>
      </c>
      <c r="F576" s="73">
        <v>725377.5</v>
      </c>
      <c r="G576" s="73">
        <v>725377.5</v>
      </c>
      <c r="H576" s="73">
        <v>0</v>
      </c>
    </row>
    <row r="577" spans="1:8" outlineLevel="3" x14ac:dyDescent="0.25">
      <c r="A577" s="75" t="s">
        <v>464</v>
      </c>
      <c r="B577" s="74" t="s">
        <v>831</v>
      </c>
      <c r="C577" s="74" t="s">
        <v>461</v>
      </c>
      <c r="D577" s="74" t="s">
        <v>873</v>
      </c>
      <c r="E577" s="74" t="s">
        <v>463</v>
      </c>
      <c r="F577" s="73">
        <v>725377.5</v>
      </c>
      <c r="G577" s="73">
        <v>725377.5</v>
      </c>
      <c r="H577" s="73">
        <v>0</v>
      </c>
    </row>
    <row r="578" spans="1:8" ht="25.5" outlineLevel="4" x14ac:dyDescent="0.25">
      <c r="A578" s="75" t="s">
        <v>603</v>
      </c>
      <c r="B578" s="74" t="s">
        <v>831</v>
      </c>
      <c r="C578" s="74" t="s">
        <v>461</v>
      </c>
      <c r="D578" s="74" t="s">
        <v>873</v>
      </c>
      <c r="E578" s="74" t="s">
        <v>601</v>
      </c>
      <c r="F578" s="73">
        <v>725377.5</v>
      </c>
      <c r="G578" s="73">
        <v>725377.5</v>
      </c>
      <c r="H578" s="73">
        <v>0</v>
      </c>
    </row>
    <row r="579" spans="1:8" ht="25.5" outlineLevel="2" x14ac:dyDescent="0.25">
      <c r="A579" s="75" t="s">
        <v>872</v>
      </c>
      <c r="B579" s="74" t="s">
        <v>831</v>
      </c>
      <c r="C579" s="74" t="s">
        <v>461</v>
      </c>
      <c r="D579" s="74" t="s">
        <v>871</v>
      </c>
      <c r="E579" s="74" t="s">
        <v>455</v>
      </c>
      <c r="F579" s="73">
        <v>74200</v>
      </c>
      <c r="G579" s="73">
        <v>74200</v>
      </c>
      <c r="H579" s="73">
        <v>45391.32</v>
      </c>
    </row>
    <row r="580" spans="1:8" ht="51" outlineLevel="3" x14ac:dyDescent="0.25">
      <c r="A580" s="75" t="s">
        <v>783</v>
      </c>
      <c r="B580" s="74" t="s">
        <v>831</v>
      </c>
      <c r="C580" s="74" t="s">
        <v>461</v>
      </c>
      <c r="D580" s="74" t="s">
        <v>871</v>
      </c>
      <c r="E580" s="74" t="s">
        <v>782</v>
      </c>
      <c r="F580" s="73">
        <v>1124.24</v>
      </c>
      <c r="G580" s="73">
        <v>1124.24</v>
      </c>
      <c r="H580" s="73">
        <v>1124.24</v>
      </c>
    </row>
    <row r="581" spans="1:8" outlineLevel="4" x14ac:dyDescent="0.25">
      <c r="A581" s="75" t="s">
        <v>781</v>
      </c>
      <c r="B581" s="74" t="s">
        <v>831</v>
      </c>
      <c r="C581" s="74" t="s">
        <v>461</v>
      </c>
      <c r="D581" s="74" t="s">
        <v>871</v>
      </c>
      <c r="E581" s="74" t="s">
        <v>780</v>
      </c>
      <c r="F581" s="73">
        <v>863.47</v>
      </c>
      <c r="G581" s="73">
        <v>863.47</v>
      </c>
      <c r="H581" s="73">
        <v>863.47</v>
      </c>
    </row>
    <row r="582" spans="1:8" ht="38.25" outlineLevel="4" x14ac:dyDescent="0.25">
      <c r="A582" s="75" t="s">
        <v>777</v>
      </c>
      <c r="B582" s="74" t="s">
        <v>831</v>
      </c>
      <c r="C582" s="74" t="s">
        <v>461</v>
      </c>
      <c r="D582" s="74" t="s">
        <v>871</v>
      </c>
      <c r="E582" s="74" t="s">
        <v>776</v>
      </c>
      <c r="F582" s="73">
        <v>260.77</v>
      </c>
      <c r="G582" s="73">
        <v>260.77</v>
      </c>
      <c r="H582" s="73">
        <v>260.77</v>
      </c>
    </row>
    <row r="583" spans="1:8" s="63" customFormat="1" ht="25.5" outlineLevel="3" x14ac:dyDescent="0.25">
      <c r="A583" s="81" t="s">
        <v>474</v>
      </c>
      <c r="B583" s="80" t="s">
        <v>831</v>
      </c>
      <c r="C583" s="80" t="s">
        <v>461</v>
      </c>
      <c r="D583" s="80" t="s">
        <v>871</v>
      </c>
      <c r="E583" s="80" t="s">
        <v>473</v>
      </c>
      <c r="F583" s="73">
        <v>73075.759999999995</v>
      </c>
      <c r="G583" s="73">
        <v>73075.759999999995</v>
      </c>
      <c r="H583" s="73">
        <v>44267.08</v>
      </c>
    </row>
    <row r="584" spans="1:8" outlineLevel="4" x14ac:dyDescent="0.25">
      <c r="A584" s="75" t="s">
        <v>472</v>
      </c>
      <c r="B584" s="74" t="s">
        <v>831</v>
      </c>
      <c r="C584" s="74" t="s">
        <v>461</v>
      </c>
      <c r="D584" s="74" t="s">
        <v>871</v>
      </c>
      <c r="E584" s="74" t="s">
        <v>469</v>
      </c>
      <c r="F584" s="73">
        <v>73075.759999999995</v>
      </c>
      <c r="G584" s="73">
        <v>73075.759999999995</v>
      </c>
      <c r="H584" s="73">
        <v>44267.08</v>
      </c>
    </row>
    <row r="585" spans="1:8" ht="25.5" outlineLevel="2" x14ac:dyDescent="0.25">
      <c r="A585" s="75" t="s">
        <v>870</v>
      </c>
      <c r="B585" s="74" t="s">
        <v>831</v>
      </c>
      <c r="C585" s="74" t="s">
        <v>461</v>
      </c>
      <c r="D585" s="74" t="s">
        <v>869</v>
      </c>
      <c r="E585" s="74" t="s">
        <v>455</v>
      </c>
      <c r="F585" s="73">
        <v>469200</v>
      </c>
      <c r="G585" s="73">
        <v>469200</v>
      </c>
      <c r="H585" s="73">
        <v>469200</v>
      </c>
    </row>
    <row r="586" spans="1:8" outlineLevel="3" x14ac:dyDescent="0.25">
      <c r="A586" s="75" t="s">
        <v>464</v>
      </c>
      <c r="B586" s="74" t="s">
        <v>831</v>
      </c>
      <c r="C586" s="74" t="s">
        <v>461</v>
      </c>
      <c r="D586" s="74" t="s">
        <v>869</v>
      </c>
      <c r="E586" s="74" t="s">
        <v>463</v>
      </c>
      <c r="F586" s="73">
        <v>469200</v>
      </c>
      <c r="G586" s="73">
        <v>469200</v>
      </c>
      <c r="H586" s="73">
        <v>469200</v>
      </c>
    </row>
    <row r="587" spans="1:8" ht="25.5" outlineLevel="4" x14ac:dyDescent="0.25">
      <c r="A587" s="75" t="s">
        <v>849</v>
      </c>
      <c r="B587" s="74" t="s">
        <v>831</v>
      </c>
      <c r="C587" s="74" t="s">
        <v>461</v>
      </c>
      <c r="D587" s="74" t="s">
        <v>869</v>
      </c>
      <c r="E587" s="74" t="s">
        <v>847</v>
      </c>
      <c r="F587" s="73">
        <v>469200</v>
      </c>
      <c r="G587" s="73">
        <v>469200</v>
      </c>
      <c r="H587" s="73">
        <v>469200</v>
      </c>
    </row>
    <row r="588" spans="1:8" outlineLevel="1" x14ac:dyDescent="0.25">
      <c r="A588" s="75" t="s">
        <v>458</v>
      </c>
      <c r="B588" s="74" t="s">
        <v>831</v>
      </c>
      <c r="C588" s="74" t="s">
        <v>450</v>
      </c>
      <c r="D588" s="74" t="s">
        <v>457</v>
      </c>
      <c r="E588" s="74" t="s">
        <v>455</v>
      </c>
      <c r="F588" s="73">
        <v>68740675.099999994</v>
      </c>
      <c r="G588" s="73">
        <v>68740675.099999994</v>
      </c>
      <c r="H588" s="73">
        <v>63321335.310000002</v>
      </c>
    </row>
    <row r="589" spans="1:8" ht="102" outlineLevel="2" x14ac:dyDescent="0.25">
      <c r="A589" s="75" t="s">
        <v>868</v>
      </c>
      <c r="B589" s="74" t="s">
        <v>831</v>
      </c>
      <c r="C589" s="74" t="s">
        <v>450</v>
      </c>
      <c r="D589" s="74" t="s">
        <v>867</v>
      </c>
      <c r="E589" s="74" t="s">
        <v>455</v>
      </c>
      <c r="F589" s="73">
        <v>610000</v>
      </c>
      <c r="G589" s="73">
        <v>610000</v>
      </c>
      <c r="H589" s="73">
        <v>531173.28</v>
      </c>
    </row>
    <row r="590" spans="1:8" outlineLevel="3" x14ac:dyDescent="0.25">
      <c r="A590" s="75" t="s">
        <v>464</v>
      </c>
      <c r="B590" s="74" t="s">
        <v>831</v>
      </c>
      <c r="C590" s="74" t="s">
        <v>450</v>
      </c>
      <c r="D590" s="74" t="s">
        <v>867</v>
      </c>
      <c r="E590" s="74" t="s">
        <v>463</v>
      </c>
      <c r="F590" s="73">
        <v>610000</v>
      </c>
      <c r="G590" s="73">
        <v>610000</v>
      </c>
      <c r="H590" s="73">
        <v>531173.28</v>
      </c>
    </row>
    <row r="591" spans="1:8" ht="25.5" outlineLevel="4" x14ac:dyDescent="0.25">
      <c r="A591" s="75" t="s">
        <v>603</v>
      </c>
      <c r="B591" s="74" t="s">
        <v>831</v>
      </c>
      <c r="C591" s="74" t="s">
        <v>450</v>
      </c>
      <c r="D591" s="74" t="s">
        <v>867</v>
      </c>
      <c r="E591" s="74" t="s">
        <v>601</v>
      </c>
      <c r="F591" s="73">
        <v>610000</v>
      </c>
      <c r="G591" s="73">
        <v>610000</v>
      </c>
      <c r="H591" s="73">
        <v>531173.28</v>
      </c>
    </row>
    <row r="592" spans="1:8" ht="38.25" outlineLevel="2" x14ac:dyDescent="0.25">
      <c r="A592" s="75" t="s">
        <v>866</v>
      </c>
      <c r="B592" s="74" t="s">
        <v>831</v>
      </c>
      <c r="C592" s="74" t="s">
        <v>450</v>
      </c>
      <c r="D592" s="74" t="s">
        <v>865</v>
      </c>
      <c r="E592" s="74" t="s">
        <v>455</v>
      </c>
      <c r="F592" s="73">
        <v>1446235.5</v>
      </c>
      <c r="G592" s="73">
        <v>1446235.5</v>
      </c>
      <c r="H592" s="73">
        <v>1446235.5</v>
      </c>
    </row>
    <row r="593" spans="1:8" outlineLevel="3" x14ac:dyDescent="0.25">
      <c r="A593" s="75" t="s">
        <v>464</v>
      </c>
      <c r="B593" s="74" t="s">
        <v>831</v>
      </c>
      <c r="C593" s="74" t="s">
        <v>450</v>
      </c>
      <c r="D593" s="74" t="s">
        <v>865</v>
      </c>
      <c r="E593" s="74" t="s">
        <v>463</v>
      </c>
      <c r="F593" s="73">
        <v>1446235.5</v>
      </c>
      <c r="G593" s="73">
        <v>1446235.5</v>
      </c>
      <c r="H593" s="73">
        <v>1446235.5</v>
      </c>
    </row>
    <row r="594" spans="1:8" ht="25.5" outlineLevel="4" x14ac:dyDescent="0.25">
      <c r="A594" s="75" t="s">
        <v>603</v>
      </c>
      <c r="B594" s="74" t="s">
        <v>831</v>
      </c>
      <c r="C594" s="74" t="s">
        <v>450</v>
      </c>
      <c r="D594" s="74" t="s">
        <v>865</v>
      </c>
      <c r="E594" s="74" t="s">
        <v>601</v>
      </c>
      <c r="F594" s="73">
        <v>1446235.5</v>
      </c>
      <c r="G594" s="73">
        <v>1446235.5</v>
      </c>
      <c r="H594" s="73">
        <v>1446235.5</v>
      </c>
    </row>
    <row r="595" spans="1:8" ht="63.75" outlineLevel="2" x14ac:dyDescent="0.25">
      <c r="A595" s="75" t="s">
        <v>864</v>
      </c>
      <c r="B595" s="74" t="s">
        <v>831</v>
      </c>
      <c r="C595" s="74" t="s">
        <v>450</v>
      </c>
      <c r="D595" s="74" t="s">
        <v>863</v>
      </c>
      <c r="E595" s="74" t="s">
        <v>455</v>
      </c>
      <c r="F595" s="73">
        <v>1483400</v>
      </c>
      <c r="G595" s="73">
        <v>1483400</v>
      </c>
      <c r="H595" s="73">
        <v>1270602.03</v>
      </c>
    </row>
    <row r="596" spans="1:8" outlineLevel="3" x14ac:dyDescent="0.25">
      <c r="A596" s="75" t="s">
        <v>464</v>
      </c>
      <c r="B596" s="74" t="s">
        <v>831</v>
      </c>
      <c r="C596" s="74" t="s">
        <v>450</v>
      </c>
      <c r="D596" s="74" t="s">
        <v>863</v>
      </c>
      <c r="E596" s="74" t="s">
        <v>463</v>
      </c>
      <c r="F596" s="73">
        <v>1483400</v>
      </c>
      <c r="G596" s="73">
        <v>1483400</v>
      </c>
      <c r="H596" s="73">
        <v>1270602.03</v>
      </c>
    </row>
    <row r="597" spans="1:8" ht="25.5" outlineLevel="4" x14ac:dyDescent="0.25">
      <c r="A597" s="75" t="s">
        <v>596</v>
      </c>
      <c r="B597" s="74" t="s">
        <v>831</v>
      </c>
      <c r="C597" s="74" t="s">
        <v>450</v>
      </c>
      <c r="D597" s="74" t="s">
        <v>863</v>
      </c>
      <c r="E597" s="74" t="s">
        <v>594</v>
      </c>
      <c r="F597" s="73">
        <v>1483400</v>
      </c>
      <c r="G597" s="73">
        <v>1483400</v>
      </c>
      <c r="H597" s="73">
        <v>1270602.03</v>
      </c>
    </row>
    <row r="598" spans="1:8" ht="63.75" outlineLevel="2" x14ac:dyDescent="0.25">
      <c r="A598" s="75" t="s">
        <v>862</v>
      </c>
      <c r="B598" s="74" t="s">
        <v>831</v>
      </c>
      <c r="C598" s="74" t="s">
        <v>450</v>
      </c>
      <c r="D598" s="74" t="s">
        <v>861</v>
      </c>
      <c r="E598" s="74" t="s">
        <v>455</v>
      </c>
      <c r="F598" s="73">
        <v>2653339.6</v>
      </c>
      <c r="G598" s="73">
        <v>2653339.6</v>
      </c>
      <c r="H598" s="73">
        <v>2248876.63</v>
      </c>
    </row>
    <row r="599" spans="1:8" outlineLevel="3" x14ac:dyDescent="0.25">
      <c r="A599" s="75" t="s">
        <v>464</v>
      </c>
      <c r="B599" s="74" t="s">
        <v>831</v>
      </c>
      <c r="C599" s="74" t="s">
        <v>450</v>
      </c>
      <c r="D599" s="74" t="s">
        <v>861</v>
      </c>
      <c r="E599" s="74" t="s">
        <v>463</v>
      </c>
      <c r="F599" s="73">
        <v>2653339.6</v>
      </c>
      <c r="G599" s="73">
        <v>2653339.6</v>
      </c>
      <c r="H599" s="73">
        <v>2248876.63</v>
      </c>
    </row>
    <row r="600" spans="1:8" ht="25.5" outlineLevel="4" x14ac:dyDescent="0.25">
      <c r="A600" s="75" t="s">
        <v>603</v>
      </c>
      <c r="B600" s="74" t="s">
        <v>831</v>
      </c>
      <c r="C600" s="74" t="s">
        <v>450</v>
      </c>
      <c r="D600" s="74" t="s">
        <v>861</v>
      </c>
      <c r="E600" s="74" t="s">
        <v>601</v>
      </c>
      <c r="F600" s="73">
        <v>2653339.6</v>
      </c>
      <c r="G600" s="73">
        <v>2653339.6</v>
      </c>
      <c r="H600" s="73">
        <v>2248876.63</v>
      </c>
    </row>
    <row r="601" spans="1:8" ht="38.25" outlineLevel="2" x14ac:dyDescent="0.25">
      <c r="A601" s="75" t="s">
        <v>860</v>
      </c>
      <c r="B601" s="74" t="s">
        <v>831</v>
      </c>
      <c r="C601" s="74" t="s">
        <v>450</v>
      </c>
      <c r="D601" s="74" t="s">
        <v>859</v>
      </c>
      <c r="E601" s="74" t="s">
        <v>455</v>
      </c>
      <c r="F601" s="73">
        <v>61984900</v>
      </c>
      <c r="G601" s="73">
        <v>61984900</v>
      </c>
      <c r="H601" s="73">
        <v>57502777.689999998</v>
      </c>
    </row>
    <row r="602" spans="1:8" outlineLevel="3" x14ac:dyDescent="0.25">
      <c r="A602" s="75" t="s">
        <v>464</v>
      </c>
      <c r="B602" s="74" t="s">
        <v>831</v>
      </c>
      <c r="C602" s="74" t="s">
        <v>450</v>
      </c>
      <c r="D602" s="74" t="s">
        <v>859</v>
      </c>
      <c r="E602" s="74" t="s">
        <v>463</v>
      </c>
      <c r="F602" s="73">
        <v>61984900</v>
      </c>
      <c r="G602" s="73">
        <v>61984900</v>
      </c>
      <c r="H602" s="73">
        <v>57502777.689999998</v>
      </c>
    </row>
    <row r="603" spans="1:8" ht="25.5" outlineLevel="4" x14ac:dyDescent="0.25">
      <c r="A603" s="75" t="s">
        <v>849</v>
      </c>
      <c r="B603" s="74" t="s">
        <v>831</v>
      </c>
      <c r="C603" s="74" t="s">
        <v>450</v>
      </c>
      <c r="D603" s="74" t="s">
        <v>859</v>
      </c>
      <c r="E603" s="74" t="s">
        <v>847</v>
      </c>
      <c r="F603" s="73">
        <v>28194600</v>
      </c>
      <c r="G603" s="73">
        <v>28194600</v>
      </c>
      <c r="H603" s="73">
        <v>27262534.559999999</v>
      </c>
    </row>
    <row r="604" spans="1:8" ht="25.5" outlineLevel="4" x14ac:dyDescent="0.25">
      <c r="A604" s="75" t="s">
        <v>596</v>
      </c>
      <c r="B604" s="74" t="s">
        <v>831</v>
      </c>
      <c r="C604" s="74" t="s">
        <v>450</v>
      </c>
      <c r="D604" s="74" t="s">
        <v>859</v>
      </c>
      <c r="E604" s="74" t="s">
        <v>594</v>
      </c>
      <c r="F604" s="73">
        <v>900000</v>
      </c>
      <c r="G604" s="73">
        <v>900000</v>
      </c>
      <c r="H604" s="73">
        <v>507235.2</v>
      </c>
    </row>
    <row r="605" spans="1:8" ht="25.5" outlineLevel="4" x14ac:dyDescent="0.25">
      <c r="A605" s="75" t="s">
        <v>603</v>
      </c>
      <c r="B605" s="74" t="s">
        <v>831</v>
      </c>
      <c r="C605" s="74" t="s">
        <v>450</v>
      </c>
      <c r="D605" s="74" t="s">
        <v>859</v>
      </c>
      <c r="E605" s="74" t="s">
        <v>601</v>
      </c>
      <c r="F605" s="73">
        <v>32890300</v>
      </c>
      <c r="G605" s="73">
        <v>32890300</v>
      </c>
      <c r="H605" s="73">
        <v>29733007.93</v>
      </c>
    </row>
    <row r="606" spans="1:8" ht="63.75" outlineLevel="2" x14ac:dyDescent="0.25">
      <c r="A606" s="75" t="s">
        <v>858</v>
      </c>
      <c r="B606" s="74" t="s">
        <v>831</v>
      </c>
      <c r="C606" s="74" t="s">
        <v>450</v>
      </c>
      <c r="D606" s="74" t="s">
        <v>857</v>
      </c>
      <c r="E606" s="74" t="s">
        <v>455</v>
      </c>
      <c r="F606" s="73">
        <v>562800</v>
      </c>
      <c r="G606" s="73">
        <v>562800</v>
      </c>
      <c r="H606" s="73">
        <v>321670.18</v>
      </c>
    </row>
    <row r="607" spans="1:8" outlineLevel="3" x14ac:dyDescent="0.25">
      <c r="A607" s="75" t="s">
        <v>464</v>
      </c>
      <c r="B607" s="74" t="s">
        <v>831</v>
      </c>
      <c r="C607" s="74" t="s">
        <v>450</v>
      </c>
      <c r="D607" s="74" t="s">
        <v>857</v>
      </c>
      <c r="E607" s="74" t="s">
        <v>463</v>
      </c>
      <c r="F607" s="73">
        <v>562800</v>
      </c>
      <c r="G607" s="73">
        <v>562800</v>
      </c>
      <c r="H607" s="73">
        <v>321670.18</v>
      </c>
    </row>
    <row r="608" spans="1:8" ht="25.5" outlineLevel="4" x14ac:dyDescent="0.25">
      <c r="A608" s="75" t="s">
        <v>603</v>
      </c>
      <c r="B608" s="74" t="s">
        <v>831</v>
      </c>
      <c r="C608" s="74" t="s">
        <v>450</v>
      </c>
      <c r="D608" s="74" t="s">
        <v>857</v>
      </c>
      <c r="E608" s="74" t="s">
        <v>601</v>
      </c>
      <c r="F608" s="73">
        <v>562800</v>
      </c>
      <c r="G608" s="73">
        <v>562800</v>
      </c>
      <c r="H608" s="73">
        <v>321670.18</v>
      </c>
    </row>
    <row r="609" spans="1:8" outlineLevel="1" x14ac:dyDescent="0.25">
      <c r="A609" s="75" t="s">
        <v>600</v>
      </c>
      <c r="B609" s="74" t="s">
        <v>831</v>
      </c>
      <c r="C609" s="74" t="s">
        <v>590</v>
      </c>
      <c r="D609" s="74" t="s">
        <v>457</v>
      </c>
      <c r="E609" s="74" t="s">
        <v>455</v>
      </c>
      <c r="F609" s="73">
        <v>6543236</v>
      </c>
      <c r="G609" s="73">
        <v>6543236</v>
      </c>
      <c r="H609" s="73">
        <v>6418287</v>
      </c>
    </row>
    <row r="610" spans="1:8" ht="38.25" outlineLevel="2" x14ac:dyDescent="0.25">
      <c r="A610" s="75" t="s">
        <v>856</v>
      </c>
      <c r="B610" s="74" t="s">
        <v>831</v>
      </c>
      <c r="C610" s="74" t="s">
        <v>590</v>
      </c>
      <c r="D610" s="74" t="s">
        <v>855</v>
      </c>
      <c r="E610" s="74" t="s">
        <v>455</v>
      </c>
      <c r="F610" s="73">
        <v>120000</v>
      </c>
      <c r="G610" s="73">
        <v>120000</v>
      </c>
      <c r="H610" s="73">
        <v>0</v>
      </c>
    </row>
    <row r="611" spans="1:8" ht="25.5" outlineLevel="3" x14ac:dyDescent="0.25">
      <c r="A611" s="75" t="s">
        <v>549</v>
      </c>
      <c r="B611" s="74" t="s">
        <v>831</v>
      </c>
      <c r="C611" s="74" t="s">
        <v>590</v>
      </c>
      <c r="D611" s="74" t="s">
        <v>855</v>
      </c>
      <c r="E611" s="74" t="s">
        <v>548</v>
      </c>
      <c r="F611" s="73">
        <v>120000</v>
      </c>
      <c r="G611" s="73">
        <v>120000</v>
      </c>
      <c r="H611" s="73">
        <v>0</v>
      </c>
    </row>
    <row r="612" spans="1:8" ht="25.5" outlineLevel="4" x14ac:dyDescent="0.25">
      <c r="A612" s="75" t="s">
        <v>586</v>
      </c>
      <c r="B612" s="74" t="s">
        <v>831</v>
      </c>
      <c r="C612" s="74" t="s">
        <v>590</v>
      </c>
      <c r="D612" s="74" t="s">
        <v>855</v>
      </c>
      <c r="E612" s="74" t="s">
        <v>584</v>
      </c>
      <c r="F612" s="73">
        <v>120000</v>
      </c>
      <c r="G612" s="73">
        <v>120000</v>
      </c>
      <c r="H612" s="73">
        <v>0</v>
      </c>
    </row>
    <row r="613" spans="1:8" ht="38.25" outlineLevel="2" x14ac:dyDescent="0.25">
      <c r="A613" s="75" t="s">
        <v>854</v>
      </c>
      <c r="B613" s="74" t="s">
        <v>831</v>
      </c>
      <c r="C613" s="74" t="s">
        <v>590</v>
      </c>
      <c r="D613" s="74" t="s">
        <v>853</v>
      </c>
      <c r="E613" s="74" t="s">
        <v>455</v>
      </c>
      <c r="F613" s="73">
        <v>3888070</v>
      </c>
      <c r="G613" s="73">
        <v>3888070</v>
      </c>
      <c r="H613" s="73">
        <v>3888070</v>
      </c>
    </row>
    <row r="614" spans="1:8" ht="25.5" outlineLevel="3" x14ac:dyDescent="0.25">
      <c r="A614" s="75" t="s">
        <v>549</v>
      </c>
      <c r="B614" s="74" t="s">
        <v>831</v>
      </c>
      <c r="C614" s="74" t="s">
        <v>590</v>
      </c>
      <c r="D614" s="74" t="s">
        <v>853</v>
      </c>
      <c r="E614" s="74" t="s">
        <v>548</v>
      </c>
      <c r="F614" s="73">
        <v>3888070</v>
      </c>
      <c r="G614" s="73">
        <v>3888070</v>
      </c>
      <c r="H614" s="73">
        <v>3888070</v>
      </c>
    </row>
    <row r="615" spans="1:8" ht="25.5" outlineLevel="4" x14ac:dyDescent="0.25">
      <c r="A615" s="75" t="s">
        <v>586</v>
      </c>
      <c r="B615" s="74" t="s">
        <v>831</v>
      </c>
      <c r="C615" s="74" t="s">
        <v>590</v>
      </c>
      <c r="D615" s="74" t="s">
        <v>853</v>
      </c>
      <c r="E615" s="74" t="s">
        <v>584</v>
      </c>
      <c r="F615" s="73">
        <v>3888070</v>
      </c>
      <c r="G615" s="73">
        <v>3888070</v>
      </c>
      <c r="H615" s="73">
        <v>3888070</v>
      </c>
    </row>
    <row r="616" spans="1:8" ht="25.5" outlineLevel="2" x14ac:dyDescent="0.25">
      <c r="A616" s="75" t="s">
        <v>852</v>
      </c>
      <c r="B616" s="74" t="s">
        <v>831</v>
      </c>
      <c r="C616" s="74" t="s">
        <v>590</v>
      </c>
      <c r="D616" s="74" t="s">
        <v>851</v>
      </c>
      <c r="E616" s="74" t="s">
        <v>455</v>
      </c>
      <c r="F616" s="73">
        <v>1055800</v>
      </c>
      <c r="G616" s="73">
        <v>1055800</v>
      </c>
      <c r="H616" s="73">
        <v>1055800</v>
      </c>
    </row>
    <row r="617" spans="1:8" outlineLevel="3" x14ac:dyDescent="0.25">
      <c r="A617" s="75" t="s">
        <v>464</v>
      </c>
      <c r="B617" s="74" t="s">
        <v>831</v>
      </c>
      <c r="C617" s="74" t="s">
        <v>590</v>
      </c>
      <c r="D617" s="74" t="s">
        <v>851</v>
      </c>
      <c r="E617" s="74" t="s">
        <v>463</v>
      </c>
      <c r="F617" s="73">
        <v>1055800</v>
      </c>
      <c r="G617" s="73">
        <v>1055800</v>
      </c>
      <c r="H617" s="73">
        <v>1055800</v>
      </c>
    </row>
    <row r="618" spans="1:8" ht="25.5" outlineLevel="4" x14ac:dyDescent="0.25">
      <c r="A618" s="75" t="s">
        <v>596</v>
      </c>
      <c r="B618" s="74" t="s">
        <v>831</v>
      </c>
      <c r="C618" s="74" t="s">
        <v>590</v>
      </c>
      <c r="D618" s="74" t="s">
        <v>851</v>
      </c>
      <c r="E618" s="74" t="s">
        <v>594</v>
      </c>
      <c r="F618" s="73">
        <v>1055800</v>
      </c>
      <c r="G618" s="73">
        <v>1055800</v>
      </c>
      <c r="H618" s="73">
        <v>1055800</v>
      </c>
    </row>
    <row r="619" spans="1:8" ht="25.5" outlineLevel="2" x14ac:dyDescent="0.25">
      <c r="A619" s="75" t="s">
        <v>850</v>
      </c>
      <c r="B619" s="74" t="s">
        <v>831</v>
      </c>
      <c r="C619" s="74" t="s">
        <v>590</v>
      </c>
      <c r="D619" s="74" t="s">
        <v>848</v>
      </c>
      <c r="E619" s="74" t="s">
        <v>455</v>
      </c>
      <c r="F619" s="73">
        <v>1035000</v>
      </c>
      <c r="G619" s="73">
        <v>1035000</v>
      </c>
      <c r="H619" s="73">
        <v>1035000</v>
      </c>
    </row>
    <row r="620" spans="1:8" outlineLevel="3" x14ac:dyDescent="0.25">
      <c r="A620" s="75" t="s">
        <v>464</v>
      </c>
      <c r="B620" s="74" t="s">
        <v>831</v>
      </c>
      <c r="C620" s="74" t="s">
        <v>590</v>
      </c>
      <c r="D620" s="74" t="s">
        <v>848</v>
      </c>
      <c r="E620" s="74" t="s">
        <v>463</v>
      </c>
      <c r="F620" s="73">
        <v>1035000</v>
      </c>
      <c r="G620" s="73">
        <v>1035000</v>
      </c>
      <c r="H620" s="73">
        <v>1035000</v>
      </c>
    </row>
    <row r="621" spans="1:8" ht="25.5" outlineLevel="4" x14ac:dyDescent="0.25">
      <c r="A621" s="75" t="s">
        <v>849</v>
      </c>
      <c r="B621" s="74" t="s">
        <v>831</v>
      </c>
      <c r="C621" s="74" t="s">
        <v>590</v>
      </c>
      <c r="D621" s="74" t="s">
        <v>848</v>
      </c>
      <c r="E621" s="74" t="s">
        <v>847</v>
      </c>
      <c r="F621" s="73">
        <v>1035000</v>
      </c>
      <c r="G621" s="73">
        <v>1035000</v>
      </c>
      <c r="H621" s="73">
        <v>1035000</v>
      </c>
    </row>
    <row r="622" spans="1:8" ht="127.5" outlineLevel="2" x14ac:dyDescent="0.25">
      <c r="A622" s="75" t="s">
        <v>846</v>
      </c>
      <c r="B622" s="74" t="s">
        <v>831</v>
      </c>
      <c r="C622" s="74" t="s">
        <v>590</v>
      </c>
      <c r="D622" s="74" t="s">
        <v>845</v>
      </c>
      <c r="E622" s="74" t="s">
        <v>455</v>
      </c>
      <c r="F622" s="73">
        <v>378244</v>
      </c>
      <c r="G622" s="73">
        <v>378244</v>
      </c>
      <c r="H622" s="73">
        <v>376291</v>
      </c>
    </row>
    <row r="623" spans="1:8" outlineLevel="3" x14ac:dyDescent="0.25">
      <c r="A623" s="75" t="s">
        <v>482</v>
      </c>
      <c r="B623" s="74" t="s">
        <v>831</v>
      </c>
      <c r="C623" s="74" t="s">
        <v>590</v>
      </c>
      <c r="D623" s="74" t="s">
        <v>845</v>
      </c>
      <c r="E623" s="74" t="s">
        <v>481</v>
      </c>
      <c r="F623" s="73">
        <v>378244</v>
      </c>
      <c r="G623" s="73">
        <v>378244</v>
      </c>
      <c r="H623" s="73">
        <v>376291</v>
      </c>
    </row>
    <row r="624" spans="1:8" ht="51" outlineLevel="4" x14ac:dyDescent="0.25">
      <c r="A624" s="75" t="s">
        <v>832</v>
      </c>
      <c r="B624" s="74" t="s">
        <v>831</v>
      </c>
      <c r="C624" s="74" t="s">
        <v>590</v>
      </c>
      <c r="D624" s="74" t="s">
        <v>845</v>
      </c>
      <c r="E624" s="74" t="s">
        <v>828</v>
      </c>
      <c r="F624" s="73">
        <v>378244</v>
      </c>
      <c r="G624" s="73">
        <v>378244</v>
      </c>
      <c r="H624" s="73">
        <v>376291</v>
      </c>
    </row>
    <row r="625" spans="1:8" ht="153" outlineLevel="2" x14ac:dyDescent="0.25">
      <c r="A625" s="75" t="s">
        <v>844</v>
      </c>
      <c r="B625" s="74" t="s">
        <v>831</v>
      </c>
      <c r="C625" s="74" t="s">
        <v>590</v>
      </c>
      <c r="D625" s="74" t="s">
        <v>843</v>
      </c>
      <c r="E625" s="74" t="s">
        <v>455</v>
      </c>
      <c r="F625" s="73">
        <v>66122</v>
      </c>
      <c r="G625" s="73">
        <v>66122</v>
      </c>
      <c r="H625" s="73">
        <v>63126</v>
      </c>
    </row>
    <row r="626" spans="1:8" outlineLevel="3" x14ac:dyDescent="0.25">
      <c r="A626" s="75" t="s">
        <v>482</v>
      </c>
      <c r="B626" s="74" t="s">
        <v>831</v>
      </c>
      <c r="C626" s="74" t="s">
        <v>590</v>
      </c>
      <c r="D626" s="74" t="s">
        <v>843</v>
      </c>
      <c r="E626" s="74" t="s">
        <v>481</v>
      </c>
      <c r="F626" s="73">
        <v>66122</v>
      </c>
      <c r="G626" s="73">
        <v>66122</v>
      </c>
      <c r="H626" s="73">
        <v>63126</v>
      </c>
    </row>
    <row r="627" spans="1:8" ht="51" outlineLevel="4" x14ac:dyDescent="0.25">
      <c r="A627" s="75" t="s">
        <v>832</v>
      </c>
      <c r="B627" s="74" t="s">
        <v>831</v>
      </c>
      <c r="C627" s="74" t="s">
        <v>590</v>
      </c>
      <c r="D627" s="74" t="s">
        <v>843</v>
      </c>
      <c r="E627" s="74" t="s">
        <v>828</v>
      </c>
      <c r="F627" s="73">
        <v>66122</v>
      </c>
      <c r="G627" s="73">
        <v>66122</v>
      </c>
      <c r="H627" s="73">
        <v>63126</v>
      </c>
    </row>
    <row r="628" spans="1:8" outlineLevel="1" x14ac:dyDescent="0.25">
      <c r="A628" s="75" t="s">
        <v>588</v>
      </c>
      <c r="B628" s="74" t="s">
        <v>831</v>
      </c>
      <c r="C628" s="74" t="s">
        <v>567</v>
      </c>
      <c r="D628" s="74" t="s">
        <v>457</v>
      </c>
      <c r="E628" s="74" t="s">
        <v>455</v>
      </c>
      <c r="F628" s="73">
        <v>0</v>
      </c>
      <c r="G628" s="73">
        <v>0</v>
      </c>
      <c r="H628" s="73">
        <v>0</v>
      </c>
    </row>
    <row r="629" spans="1:8" ht="25.5" outlineLevel="2" x14ac:dyDescent="0.25">
      <c r="A629" s="75" t="s">
        <v>842</v>
      </c>
      <c r="B629" s="74" t="s">
        <v>831</v>
      </c>
      <c r="C629" s="74" t="s">
        <v>567</v>
      </c>
      <c r="D629" s="74" t="s">
        <v>841</v>
      </c>
      <c r="E629" s="74" t="s">
        <v>455</v>
      </c>
      <c r="F629" s="73">
        <v>0</v>
      </c>
      <c r="G629" s="73">
        <v>0</v>
      </c>
      <c r="H629" s="73">
        <v>0</v>
      </c>
    </row>
    <row r="630" spans="1:8" ht="25.5" outlineLevel="3" x14ac:dyDescent="0.25">
      <c r="A630" s="75" t="s">
        <v>474</v>
      </c>
      <c r="B630" s="74" t="s">
        <v>831</v>
      </c>
      <c r="C630" s="74" t="s">
        <v>567</v>
      </c>
      <c r="D630" s="74" t="s">
        <v>841</v>
      </c>
      <c r="E630" s="74" t="s">
        <v>473</v>
      </c>
      <c r="F630" s="73">
        <v>0</v>
      </c>
      <c r="G630" s="73">
        <v>0</v>
      </c>
      <c r="H630" s="73">
        <v>0</v>
      </c>
    </row>
    <row r="631" spans="1:8" outlineLevel="4" x14ac:dyDescent="0.25">
      <c r="A631" s="75" t="s">
        <v>472</v>
      </c>
      <c r="B631" s="74" t="s">
        <v>831</v>
      </c>
      <c r="C631" s="74" t="s">
        <v>567</v>
      </c>
      <c r="D631" s="74" t="s">
        <v>841</v>
      </c>
      <c r="E631" s="74" t="s">
        <v>469</v>
      </c>
      <c r="F631" s="73">
        <v>0</v>
      </c>
      <c r="G631" s="73">
        <v>0</v>
      </c>
      <c r="H631" s="73">
        <v>0</v>
      </c>
    </row>
    <row r="632" spans="1:8" outlineLevel="1" x14ac:dyDescent="0.25">
      <c r="A632" s="75" t="s">
        <v>840</v>
      </c>
      <c r="B632" s="74" t="s">
        <v>831</v>
      </c>
      <c r="C632" s="74" t="s">
        <v>836</v>
      </c>
      <c r="D632" s="74" t="s">
        <v>457</v>
      </c>
      <c r="E632" s="74" t="s">
        <v>455</v>
      </c>
      <c r="F632" s="73">
        <v>3419638.57</v>
      </c>
      <c r="G632" s="73">
        <v>3419638.57</v>
      </c>
      <c r="H632" s="73">
        <v>3035749.88</v>
      </c>
    </row>
    <row r="633" spans="1:8" ht="25.5" outlineLevel="2" x14ac:dyDescent="0.25">
      <c r="A633" s="75" t="s">
        <v>839</v>
      </c>
      <c r="B633" s="74" t="s">
        <v>831</v>
      </c>
      <c r="C633" s="74" t="s">
        <v>836</v>
      </c>
      <c r="D633" s="74" t="s">
        <v>838</v>
      </c>
      <c r="E633" s="74" t="s">
        <v>455</v>
      </c>
      <c r="F633" s="73">
        <v>2222765.0699999998</v>
      </c>
      <c r="G633" s="73">
        <v>2222765.0699999998</v>
      </c>
      <c r="H633" s="73">
        <v>1973237.42</v>
      </c>
    </row>
    <row r="634" spans="1:8" ht="25.5" outlineLevel="3" x14ac:dyDescent="0.25">
      <c r="A634" s="75" t="s">
        <v>474</v>
      </c>
      <c r="B634" s="74" t="s">
        <v>831</v>
      </c>
      <c r="C634" s="74" t="s">
        <v>836</v>
      </c>
      <c r="D634" s="74" t="s">
        <v>838</v>
      </c>
      <c r="E634" s="74" t="s">
        <v>473</v>
      </c>
      <c r="F634" s="73">
        <v>2222765.0699999998</v>
      </c>
      <c r="G634" s="73">
        <v>2222765.0699999998</v>
      </c>
      <c r="H634" s="73">
        <v>1973237.42</v>
      </c>
    </row>
    <row r="635" spans="1:8" ht="25.5" outlineLevel="4" x14ac:dyDescent="0.25">
      <c r="A635" s="75" t="s">
        <v>743</v>
      </c>
      <c r="B635" s="74" t="s">
        <v>831</v>
      </c>
      <c r="C635" s="74" t="s">
        <v>836</v>
      </c>
      <c r="D635" s="74" t="s">
        <v>838</v>
      </c>
      <c r="E635" s="74" t="s">
        <v>742</v>
      </c>
      <c r="F635" s="73">
        <v>2222765.0699999998</v>
      </c>
      <c r="G635" s="73">
        <v>2222765.0699999998</v>
      </c>
      <c r="H635" s="73">
        <v>1973237.42</v>
      </c>
    </row>
    <row r="636" spans="1:8" ht="25.5" outlineLevel="2" x14ac:dyDescent="0.25">
      <c r="A636" s="75" t="s">
        <v>837</v>
      </c>
      <c r="B636" s="74" t="s">
        <v>831</v>
      </c>
      <c r="C636" s="74" t="s">
        <v>836</v>
      </c>
      <c r="D636" s="74" t="s">
        <v>835</v>
      </c>
      <c r="E636" s="74" t="s">
        <v>455</v>
      </c>
      <c r="F636" s="73">
        <v>1196873.5</v>
      </c>
      <c r="G636" s="73">
        <v>1196873.5</v>
      </c>
      <c r="H636" s="73">
        <v>1062512.46</v>
      </c>
    </row>
    <row r="637" spans="1:8" ht="25.5" outlineLevel="3" x14ac:dyDescent="0.25">
      <c r="A637" s="75" t="s">
        <v>474</v>
      </c>
      <c r="B637" s="74" t="s">
        <v>831</v>
      </c>
      <c r="C637" s="74" t="s">
        <v>836</v>
      </c>
      <c r="D637" s="74" t="s">
        <v>835</v>
      </c>
      <c r="E637" s="74" t="s">
        <v>473</v>
      </c>
      <c r="F637" s="73">
        <v>1196873.5</v>
      </c>
      <c r="G637" s="73">
        <v>1196873.5</v>
      </c>
      <c r="H637" s="73">
        <v>1062512.46</v>
      </c>
    </row>
    <row r="638" spans="1:8" ht="25.5" outlineLevel="4" x14ac:dyDescent="0.25">
      <c r="A638" s="75" t="s">
        <v>743</v>
      </c>
      <c r="B638" s="74" t="s">
        <v>831</v>
      </c>
      <c r="C638" s="74" t="s">
        <v>836</v>
      </c>
      <c r="D638" s="74" t="s">
        <v>835</v>
      </c>
      <c r="E638" s="74" t="s">
        <v>742</v>
      </c>
      <c r="F638" s="73">
        <v>1196873.5</v>
      </c>
      <c r="G638" s="73">
        <v>1196873.5</v>
      </c>
      <c r="H638" s="73">
        <v>1062512.46</v>
      </c>
    </row>
    <row r="639" spans="1:8" outlineLevel="1" x14ac:dyDescent="0.25">
      <c r="A639" s="75" t="s">
        <v>834</v>
      </c>
      <c r="B639" s="74" t="s">
        <v>831</v>
      </c>
      <c r="C639" s="74" t="s">
        <v>830</v>
      </c>
      <c r="D639" s="74" t="s">
        <v>457</v>
      </c>
      <c r="E639" s="74" t="s">
        <v>455</v>
      </c>
      <c r="F639" s="73">
        <v>3223774.52</v>
      </c>
      <c r="G639" s="73">
        <v>3223774.52</v>
      </c>
      <c r="H639" s="73">
        <v>2767120.29</v>
      </c>
    </row>
    <row r="640" spans="1:8" ht="102" outlineLevel="2" x14ac:dyDescent="0.25">
      <c r="A640" s="75" t="s">
        <v>833</v>
      </c>
      <c r="B640" s="74" t="s">
        <v>831</v>
      </c>
      <c r="C640" s="74" t="s">
        <v>830</v>
      </c>
      <c r="D640" s="74" t="s">
        <v>829</v>
      </c>
      <c r="E640" s="74" t="s">
        <v>455</v>
      </c>
      <c r="F640" s="73">
        <v>3223774.52</v>
      </c>
      <c r="G640" s="73">
        <v>3223774.52</v>
      </c>
      <c r="H640" s="73">
        <v>2767120.29</v>
      </c>
    </row>
    <row r="641" spans="1:8" outlineLevel="3" x14ac:dyDescent="0.25">
      <c r="A641" s="75" t="s">
        <v>482</v>
      </c>
      <c r="B641" s="74" t="s">
        <v>831</v>
      </c>
      <c r="C641" s="74" t="s">
        <v>830</v>
      </c>
      <c r="D641" s="74" t="s">
        <v>829</v>
      </c>
      <c r="E641" s="74" t="s">
        <v>481</v>
      </c>
      <c r="F641" s="73">
        <v>3223774.52</v>
      </c>
      <c r="G641" s="73">
        <v>3223774.52</v>
      </c>
      <c r="H641" s="73">
        <v>2767120.29</v>
      </c>
    </row>
    <row r="642" spans="1:8" ht="51" outlineLevel="4" x14ac:dyDescent="0.25">
      <c r="A642" s="75" t="s">
        <v>832</v>
      </c>
      <c r="B642" s="74" t="s">
        <v>831</v>
      </c>
      <c r="C642" s="74" t="s">
        <v>830</v>
      </c>
      <c r="D642" s="74" t="s">
        <v>829</v>
      </c>
      <c r="E642" s="74" t="s">
        <v>828</v>
      </c>
      <c r="F642" s="73">
        <v>3223774.52</v>
      </c>
      <c r="G642" s="73">
        <v>3223774.52</v>
      </c>
      <c r="H642" s="73">
        <v>2767120.29</v>
      </c>
    </row>
    <row r="643" spans="1:8" s="76" customFormat="1" ht="38.25" x14ac:dyDescent="0.25">
      <c r="A643" s="79" t="s">
        <v>827</v>
      </c>
      <c r="B643" s="78" t="s">
        <v>807</v>
      </c>
      <c r="C643" s="78" t="s">
        <v>541</v>
      </c>
      <c r="D643" s="78" t="s">
        <v>457</v>
      </c>
      <c r="E643" s="78" t="s">
        <v>455</v>
      </c>
      <c r="F643" s="77">
        <v>25208467.98</v>
      </c>
      <c r="G643" s="77">
        <v>25139860.859999999</v>
      </c>
      <c r="H643" s="77">
        <v>24049934.789999999</v>
      </c>
    </row>
    <row r="644" spans="1:8" outlineLevel="1" x14ac:dyDescent="0.25">
      <c r="A644" s="75" t="s">
        <v>540</v>
      </c>
      <c r="B644" s="74" t="s">
        <v>807</v>
      </c>
      <c r="C644" s="74" t="s">
        <v>510</v>
      </c>
      <c r="D644" s="74" t="s">
        <v>457</v>
      </c>
      <c r="E644" s="74" t="s">
        <v>455</v>
      </c>
      <c r="F644" s="73">
        <v>843041.68</v>
      </c>
      <c r="G644" s="73">
        <v>774434.56</v>
      </c>
      <c r="H644" s="73">
        <v>0</v>
      </c>
    </row>
    <row r="645" spans="1:8" ht="51" outlineLevel="2" x14ac:dyDescent="0.25">
      <c r="A645" s="75" t="s">
        <v>826</v>
      </c>
      <c r="B645" s="74" t="s">
        <v>807</v>
      </c>
      <c r="C645" s="74" t="s">
        <v>510</v>
      </c>
      <c r="D645" s="74" t="s">
        <v>825</v>
      </c>
      <c r="E645" s="74" t="s">
        <v>455</v>
      </c>
      <c r="F645" s="73">
        <v>354000</v>
      </c>
      <c r="G645" s="73">
        <v>321000</v>
      </c>
      <c r="H645" s="73">
        <v>0</v>
      </c>
    </row>
    <row r="646" spans="1:8" outlineLevel="3" x14ac:dyDescent="0.25">
      <c r="A646" s="75" t="s">
        <v>482</v>
      </c>
      <c r="B646" s="74" t="s">
        <v>807</v>
      </c>
      <c r="C646" s="74" t="s">
        <v>510</v>
      </c>
      <c r="D646" s="74" t="s">
        <v>825</v>
      </c>
      <c r="E646" s="74" t="s">
        <v>481</v>
      </c>
      <c r="F646" s="73">
        <v>354000</v>
      </c>
      <c r="G646" s="73">
        <v>321000</v>
      </c>
      <c r="H646" s="73">
        <v>0</v>
      </c>
    </row>
    <row r="647" spans="1:8" outlineLevel="4" x14ac:dyDescent="0.25">
      <c r="A647" s="75" t="s">
        <v>817</v>
      </c>
      <c r="B647" s="74" t="s">
        <v>807</v>
      </c>
      <c r="C647" s="74" t="s">
        <v>510</v>
      </c>
      <c r="D647" s="74" t="s">
        <v>825</v>
      </c>
      <c r="E647" s="74" t="s">
        <v>815</v>
      </c>
      <c r="F647" s="73">
        <f>321000+33000</f>
        <v>354000</v>
      </c>
      <c r="G647" s="73">
        <v>321000</v>
      </c>
      <c r="H647" s="73">
        <v>0</v>
      </c>
    </row>
    <row r="648" spans="1:8" ht="63.75" outlineLevel="2" x14ac:dyDescent="0.25">
      <c r="A648" s="75" t="s">
        <v>824</v>
      </c>
      <c r="B648" s="74" t="s">
        <v>807</v>
      </c>
      <c r="C648" s="74" t="s">
        <v>510</v>
      </c>
      <c r="D648" s="74" t="s">
        <v>823</v>
      </c>
      <c r="E648" s="74" t="s">
        <v>455</v>
      </c>
      <c r="F648" s="73">
        <v>0</v>
      </c>
      <c r="G648" s="73">
        <v>0</v>
      </c>
      <c r="H648" s="73">
        <v>0</v>
      </c>
    </row>
    <row r="649" spans="1:8" outlineLevel="3" x14ac:dyDescent="0.25">
      <c r="A649" s="75" t="s">
        <v>482</v>
      </c>
      <c r="B649" s="74" t="s">
        <v>807</v>
      </c>
      <c r="C649" s="74" t="s">
        <v>510</v>
      </c>
      <c r="D649" s="74" t="s">
        <v>823</v>
      </c>
      <c r="E649" s="74" t="s">
        <v>481</v>
      </c>
      <c r="F649" s="73">
        <v>0</v>
      </c>
      <c r="G649" s="73">
        <v>0</v>
      </c>
      <c r="H649" s="73">
        <v>0</v>
      </c>
    </row>
    <row r="650" spans="1:8" outlineLevel="4" x14ac:dyDescent="0.25">
      <c r="A650" s="75" t="s">
        <v>817</v>
      </c>
      <c r="B650" s="74" t="s">
        <v>807</v>
      </c>
      <c r="C650" s="74" t="s">
        <v>510</v>
      </c>
      <c r="D650" s="74" t="s">
        <v>823</v>
      </c>
      <c r="E650" s="74" t="s">
        <v>815</v>
      </c>
      <c r="F650" s="73">
        <v>0</v>
      </c>
      <c r="G650" s="73">
        <v>0</v>
      </c>
      <c r="H650" s="73">
        <v>0</v>
      </c>
    </row>
    <row r="651" spans="1:8" ht="51" outlineLevel="2" x14ac:dyDescent="0.25">
      <c r="A651" s="75" t="s">
        <v>822</v>
      </c>
      <c r="B651" s="74" t="s">
        <v>807</v>
      </c>
      <c r="C651" s="74" t="s">
        <v>510</v>
      </c>
      <c r="D651" s="74" t="s">
        <v>821</v>
      </c>
      <c r="E651" s="74" t="s">
        <v>455</v>
      </c>
      <c r="F651" s="73">
        <v>0</v>
      </c>
      <c r="G651" s="73">
        <v>0</v>
      </c>
      <c r="H651" s="73">
        <v>0</v>
      </c>
    </row>
    <row r="652" spans="1:8" outlineLevel="3" x14ac:dyDescent="0.25">
      <c r="A652" s="75" t="s">
        <v>482</v>
      </c>
      <c r="B652" s="74" t="s">
        <v>807</v>
      </c>
      <c r="C652" s="74" t="s">
        <v>510</v>
      </c>
      <c r="D652" s="74" t="s">
        <v>821</v>
      </c>
      <c r="E652" s="74" t="s">
        <v>481</v>
      </c>
      <c r="F652" s="73">
        <v>0</v>
      </c>
      <c r="G652" s="73">
        <v>0</v>
      </c>
      <c r="H652" s="73">
        <v>0</v>
      </c>
    </row>
    <row r="653" spans="1:8" outlineLevel="4" x14ac:dyDescent="0.25">
      <c r="A653" s="75" t="s">
        <v>817</v>
      </c>
      <c r="B653" s="74" t="s">
        <v>807</v>
      </c>
      <c r="C653" s="74" t="s">
        <v>510</v>
      </c>
      <c r="D653" s="74" t="s">
        <v>821</v>
      </c>
      <c r="E653" s="74" t="s">
        <v>815</v>
      </c>
      <c r="F653" s="73">
        <v>0</v>
      </c>
      <c r="G653" s="73">
        <v>0</v>
      </c>
      <c r="H653" s="73">
        <v>0</v>
      </c>
    </row>
    <row r="654" spans="1:8" ht="38.25" outlineLevel="2" x14ac:dyDescent="0.25">
      <c r="A654" s="75" t="s">
        <v>820</v>
      </c>
      <c r="B654" s="74" t="s">
        <v>807</v>
      </c>
      <c r="C654" s="74" t="s">
        <v>510</v>
      </c>
      <c r="D654" s="74" t="s">
        <v>819</v>
      </c>
      <c r="E654" s="74" t="s">
        <v>455</v>
      </c>
      <c r="F654" s="73">
        <v>300000</v>
      </c>
      <c r="G654" s="73">
        <v>300000</v>
      </c>
      <c r="H654" s="73">
        <v>0</v>
      </c>
    </row>
    <row r="655" spans="1:8" outlineLevel="3" x14ac:dyDescent="0.25">
      <c r="A655" s="75" t="s">
        <v>482</v>
      </c>
      <c r="B655" s="74" t="s">
        <v>807</v>
      </c>
      <c r="C655" s="74" t="s">
        <v>510</v>
      </c>
      <c r="D655" s="74" t="s">
        <v>819</v>
      </c>
      <c r="E655" s="74" t="s">
        <v>481</v>
      </c>
      <c r="F655" s="73">
        <v>300000</v>
      </c>
      <c r="G655" s="73">
        <v>300000</v>
      </c>
      <c r="H655" s="73">
        <v>0</v>
      </c>
    </row>
    <row r="656" spans="1:8" outlineLevel="4" x14ac:dyDescent="0.25">
      <c r="A656" s="75" t="s">
        <v>817</v>
      </c>
      <c r="B656" s="74" t="s">
        <v>807</v>
      </c>
      <c r="C656" s="74" t="s">
        <v>510</v>
      </c>
      <c r="D656" s="74" t="s">
        <v>819</v>
      </c>
      <c r="E656" s="74" t="s">
        <v>815</v>
      </c>
      <c r="F656" s="73">
        <v>300000</v>
      </c>
      <c r="G656" s="73">
        <v>300000</v>
      </c>
      <c r="H656" s="73">
        <v>0</v>
      </c>
    </row>
    <row r="657" spans="1:8" ht="63.75" outlineLevel="2" x14ac:dyDescent="0.25">
      <c r="A657" s="75" t="s">
        <v>818</v>
      </c>
      <c r="B657" s="74" t="s">
        <v>807</v>
      </c>
      <c r="C657" s="74" t="s">
        <v>510</v>
      </c>
      <c r="D657" s="74" t="s">
        <v>816</v>
      </c>
      <c r="E657" s="74" t="s">
        <v>455</v>
      </c>
      <c r="F657" s="73">
        <v>153434.56</v>
      </c>
      <c r="G657" s="73">
        <v>153434.56</v>
      </c>
      <c r="H657" s="73">
        <v>0</v>
      </c>
    </row>
    <row r="658" spans="1:8" outlineLevel="3" x14ac:dyDescent="0.25">
      <c r="A658" s="75" t="s">
        <v>482</v>
      </c>
      <c r="B658" s="74" t="s">
        <v>807</v>
      </c>
      <c r="C658" s="74" t="s">
        <v>510</v>
      </c>
      <c r="D658" s="74" t="s">
        <v>816</v>
      </c>
      <c r="E658" s="74" t="s">
        <v>481</v>
      </c>
      <c r="F658" s="73">
        <v>189041.68</v>
      </c>
      <c r="G658" s="73">
        <v>153434.56</v>
      </c>
      <c r="H658" s="73">
        <v>0</v>
      </c>
    </row>
    <row r="659" spans="1:8" outlineLevel="4" x14ac:dyDescent="0.25">
      <c r="A659" s="75" t="s">
        <v>817</v>
      </c>
      <c r="B659" s="74" t="s">
        <v>807</v>
      </c>
      <c r="C659" s="74" t="s">
        <v>510</v>
      </c>
      <c r="D659" s="74" t="s">
        <v>816</v>
      </c>
      <c r="E659" s="74" t="s">
        <v>815</v>
      </c>
      <c r="F659" s="73">
        <f>153434.56+35607.12</f>
        <v>189041.68</v>
      </c>
      <c r="G659" s="73">
        <v>153434.56</v>
      </c>
      <c r="H659" s="73">
        <v>0</v>
      </c>
    </row>
    <row r="660" spans="1:8" ht="25.5" outlineLevel="1" x14ac:dyDescent="0.25">
      <c r="A660" s="75" t="s">
        <v>814</v>
      </c>
      <c r="B660" s="74" t="s">
        <v>807</v>
      </c>
      <c r="C660" s="74" t="s">
        <v>806</v>
      </c>
      <c r="D660" s="74" t="s">
        <v>457</v>
      </c>
      <c r="E660" s="74" t="s">
        <v>455</v>
      </c>
      <c r="F660" s="73">
        <v>24365426.300000001</v>
      </c>
      <c r="G660" s="73">
        <v>24365426.300000001</v>
      </c>
      <c r="H660" s="73">
        <v>24049934.789999999</v>
      </c>
    </row>
    <row r="661" spans="1:8" ht="25.5" outlineLevel="2" x14ac:dyDescent="0.25">
      <c r="A661" s="75" t="s">
        <v>813</v>
      </c>
      <c r="B661" s="74" t="s">
        <v>807</v>
      </c>
      <c r="C661" s="74" t="s">
        <v>806</v>
      </c>
      <c r="D661" s="74" t="s">
        <v>812</v>
      </c>
      <c r="E661" s="74" t="s">
        <v>455</v>
      </c>
      <c r="F661" s="73">
        <v>24269766.030000001</v>
      </c>
      <c r="G661" s="73">
        <v>24269766.030000001</v>
      </c>
      <c r="H661" s="73">
        <v>23954274.52</v>
      </c>
    </row>
    <row r="662" spans="1:8" outlineLevel="3" x14ac:dyDescent="0.25">
      <c r="A662" s="75" t="s">
        <v>810</v>
      </c>
      <c r="B662" s="74" t="s">
        <v>807</v>
      </c>
      <c r="C662" s="74" t="s">
        <v>806</v>
      </c>
      <c r="D662" s="74" t="s">
        <v>812</v>
      </c>
      <c r="E662" s="74" t="s">
        <v>809</v>
      </c>
      <c r="F662" s="73">
        <v>24222952.449999999</v>
      </c>
      <c r="G662" s="73">
        <v>24222952.449999999</v>
      </c>
      <c r="H662" s="73">
        <v>23907460.940000001</v>
      </c>
    </row>
    <row r="663" spans="1:8" outlineLevel="4" x14ac:dyDescent="0.25">
      <c r="A663" s="75" t="s">
        <v>808</v>
      </c>
      <c r="B663" s="74" t="s">
        <v>807</v>
      </c>
      <c r="C663" s="74" t="s">
        <v>806</v>
      </c>
      <c r="D663" s="74" t="s">
        <v>812</v>
      </c>
      <c r="E663" s="74" t="s">
        <v>804</v>
      </c>
      <c r="F663" s="73">
        <v>24222952.449999999</v>
      </c>
      <c r="G663" s="73">
        <v>24222952.449999999</v>
      </c>
      <c r="H663" s="73">
        <v>23907460.940000001</v>
      </c>
    </row>
    <row r="664" spans="1:8" outlineLevel="3" x14ac:dyDescent="0.25">
      <c r="A664" s="75" t="s">
        <v>482</v>
      </c>
      <c r="B664" s="74" t="s">
        <v>807</v>
      </c>
      <c r="C664" s="74" t="s">
        <v>806</v>
      </c>
      <c r="D664" s="74" t="s">
        <v>812</v>
      </c>
      <c r="E664" s="74" t="s">
        <v>481</v>
      </c>
      <c r="F664" s="73">
        <v>46813.58</v>
      </c>
      <c r="G664" s="73">
        <v>46813.58</v>
      </c>
      <c r="H664" s="73">
        <v>46813.58</v>
      </c>
    </row>
    <row r="665" spans="1:8" outlineLevel="4" x14ac:dyDescent="0.25">
      <c r="A665" s="75" t="s">
        <v>775</v>
      </c>
      <c r="B665" s="74" t="s">
        <v>807</v>
      </c>
      <c r="C665" s="74" t="s">
        <v>806</v>
      </c>
      <c r="D665" s="74" t="s">
        <v>812</v>
      </c>
      <c r="E665" s="74" t="s">
        <v>773</v>
      </c>
      <c r="F665" s="73">
        <v>46813.58</v>
      </c>
      <c r="G665" s="73">
        <v>46813.58</v>
      </c>
      <c r="H665" s="73">
        <v>46813.58</v>
      </c>
    </row>
    <row r="666" spans="1:8" ht="25.5" outlineLevel="2" x14ac:dyDescent="0.25">
      <c r="A666" s="75" t="s">
        <v>811</v>
      </c>
      <c r="B666" s="74" t="s">
        <v>807</v>
      </c>
      <c r="C666" s="74" t="s">
        <v>806</v>
      </c>
      <c r="D666" s="74" t="s">
        <v>805</v>
      </c>
      <c r="E666" s="74" t="s">
        <v>455</v>
      </c>
      <c r="F666" s="73">
        <v>95660.27</v>
      </c>
      <c r="G666" s="73">
        <v>95660.27</v>
      </c>
      <c r="H666" s="73">
        <v>95660.27</v>
      </c>
    </row>
    <row r="667" spans="1:8" outlineLevel="3" x14ac:dyDescent="0.25">
      <c r="A667" s="75" t="s">
        <v>810</v>
      </c>
      <c r="B667" s="74" t="s">
        <v>807</v>
      </c>
      <c r="C667" s="74" t="s">
        <v>806</v>
      </c>
      <c r="D667" s="74" t="s">
        <v>805</v>
      </c>
      <c r="E667" s="74" t="s">
        <v>809</v>
      </c>
      <c r="F667" s="73">
        <v>95660.27</v>
      </c>
      <c r="G667" s="73">
        <v>95660.27</v>
      </c>
      <c r="H667" s="73">
        <v>95660.27</v>
      </c>
    </row>
    <row r="668" spans="1:8" outlineLevel="4" x14ac:dyDescent="0.25">
      <c r="A668" s="75" t="s">
        <v>808</v>
      </c>
      <c r="B668" s="74" t="s">
        <v>807</v>
      </c>
      <c r="C668" s="74" t="s">
        <v>806</v>
      </c>
      <c r="D668" s="74" t="s">
        <v>805</v>
      </c>
      <c r="E668" s="74" t="s">
        <v>804</v>
      </c>
      <c r="F668" s="73">
        <v>95660.27</v>
      </c>
      <c r="G668" s="73">
        <v>95660.27</v>
      </c>
      <c r="H668" s="73">
        <v>95660.27</v>
      </c>
    </row>
    <row r="669" spans="1:8" s="76" customFormat="1" ht="25.5" x14ac:dyDescent="0.25">
      <c r="A669" s="79" t="s">
        <v>803</v>
      </c>
      <c r="B669" s="78" t="s">
        <v>790</v>
      </c>
      <c r="C669" s="78" t="s">
        <v>541</v>
      </c>
      <c r="D669" s="78" t="s">
        <v>457</v>
      </c>
      <c r="E669" s="78" t="s">
        <v>455</v>
      </c>
      <c r="F669" s="77">
        <v>8472831.5099999998</v>
      </c>
      <c r="G669" s="77">
        <v>8472831.5099999998</v>
      </c>
      <c r="H669" s="77">
        <v>8381814.5899999999</v>
      </c>
    </row>
    <row r="670" spans="1:8" ht="38.25" outlineLevel="1" x14ac:dyDescent="0.25">
      <c r="A670" s="75" t="s">
        <v>802</v>
      </c>
      <c r="B670" s="74" t="s">
        <v>790</v>
      </c>
      <c r="C670" s="74" t="s">
        <v>789</v>
      </c>
      <c r="D670" s="74" t="s">
        <v>457</v>
      </c>
      <c r="E670" s="74" t="s">
        <v>455</v>
      </c>
      <c r="F670" s="73">
        <v>8472831.5099999998</v>
      </c>
      <c r="G670" s="73">
        <v>8472831.5099999998</v>
      </c>
      <c r="H670" s="73">
        <v>8381814.5899999999</v>
      </c>
    </row>
    <row r="671" spans="1:8" ht="38.25" outlineLevel="2" x14ac:dyDescent="0.25">
      <c r="A671" s="75" t="s">
        <v>801</v>
      </c>
      <c r="B671" s="74" t="s">
        <v>790</v>
      </c>
      <c r="C671" s="74" t="s">
        <v>789</v>
      </c>
      <c r="D671" s="74" t="s">
        <v>800</v>
      </c>
      <c r="E671" s="74" t="s">
        <v>455</v>
      </c>
      <c r="F671" s="73">
        <v>2347037.86</v>
      </c>
      <c r="G671" s="73">
        <v>2347037.86</v>
      </c>
      <c r="H671" s="73">
        <v>2347037.86</v>
      </c>
    </row>
    <row r="672" spans="1:8" ht="51" outlineLevel="3" x14ac:dyDescent="0.25">
      <c r="A672" s="75" t="s">
        <v>783</v>
      </c>
      <c r="B672" s="74" t="s">
        <v>790</v>
      </c>
      <c r="C672" s="74" t="s">
        <v>789</v>
      </c>
      <c r="D672" s="74" t="s">
        <v>800</v>
      </c>
      <c r="E672" s="74" t="s">
        <v>782</v>
      </c>
      <c r="F672" s="73">
        <v>2347037.86</v>
      </c>
      <c r="G672" s="73">
        <v>2347037.86</v>
      </c>
      <c r="H672" s="73">
        <v>2347037.86</v>
      </c>
    </row>
    <row r="673" spans="1:8" ht="25.5" outlineLevel="4" x14ac:dyDescent="0.25">
      <c r="A673" s="75" t="s">
        <v>798</v>
      </c>
      <c r="B673" s="74" t="s">
        <v>790</v>
      </c>
      <c r="C673" s="74" t="s">
        <v>789</v>
      </c>
      <c r="D673" s="74" t="s">
        <v>800</v>
      </c>
      <c r="E673" s="74" t="s">
        <v>797</v>
      </c>
      <c r="F673" s="73">
        <v>1849001.14</v>
      </c>
      <c r="G673" s="73">
        <v>1849001.14</v>
      </c>
      <c r="H673" s="73">
        <v>1849001.14</v>
      </c>
    </row>
    <row r="674" spans="1:8" ht="38.25" outlineLevel="4" x14ac:dyDescent="0.25">
      <c r="A674" s="75" t="s">
        <v>796</v>
      </c>
      <c r="B674" s="74" t="s">
        <v>790</v>
      </c>
      <c r="C674" s="74" t="s">
        <v>789</v>
      </c>
      <c r="D674" s="74" t="s">
        <v>800</v>
      </c>
      <c r="E674" s="74" t="s">
        <v>794</v>
      </c>
      <c r="F674" s="73">
        <v>498036.72</v>
      </c>
      <c r="G674" s="73">
        <v>498036.72</v>
      </c>
      <c r="H674" s="73">
        <v>498036.72</v>
      </c>
    </row>
    <row r="675" spans="1:8" ht="25.5" outlineLevel="2" x14ac:dyDescent="0.25">
      <c r="A675" s="75" t="s">
        <v>799</v>
      </c>
      <c r="B675" s="74" t="s">
        <v>790</v>
      </c>
      <c r="C675" s="74" t="s">
        <v>789</v>
      </c>
      <c r="D675" s="74" t="s">
        <v>795</v>
      </c>
      <c r="E675" s="74" t="s">
        <v>455</v>
      </c>
      <c r="F675" s="73">
        <v>5760643.0499999998</v>
      </c>
      <c r="G675" s="73">
        <v>5760643.0499999998</v>
      </c>
      <c r="H675" s="73">
        <v>5760643.0499999998</v>
      </c>
    </row>
    <row r="676" spans="1:8" ht="51" outlineLevel="3" x14ac:dyDescent="0.25">
      <c r="A676" s="75" t="s">
        <v>783</v>
      </c>
      <c r="B676" s="74" t="s">
        <v>790</v>
      </c>
      <c r="C676" s="74" t="s">
        <v>789</v>
      </c>
      <c r="D676" s="74" t="s">
        <v>795</v>
      </c>
      <c r="E676" s="74" t="s">
        <v>782</v>
      </c>
      <c r="F676" s="73">
        <v>5760643.0499999998</v>
      </c>
      <c r="G676" s="73">
        <v>5760643.0499999998</v>
      </c>
      <c r="H676" s="73">
        <v>5760643.0499999998</v>
      </c>
    </row>
    <row r="677" spans="1:8" ht="25.5" outlineLevel="4" x14ac:dyDescent="0.25">
      <c r="A677" s="75" t="s">
        <v>798</v>
      </c>
      <c r="B677" s="74" t="s">
        <v>790</v>
      </c>
      <c r="C677" s="74" t="s">
        <v>789</v>
      </c>
      <c r="D677" s="74" t="s">
        <v>795</v>
      </c>
      <c r="E677" s="74" t="s">
        <v>797</v>
      </c>
      <c r="F677" s="73">
        <v>4448123.6900000004</v>
      </c>
      <c r="G677" s="73">
        <v>4448123.6900000004</v>
      </c>
      <c r="H677" s="73">
        <v>4448123.6900000004</v>
      </c>
    </row>
    <row r="678" spans="1:8" ht="38.25" outlineLevel="4" x14ac:dyDescent="0.25">
      <c r="A678" s="75" t="s">
        <v>796</v>
      </c>
      <c r="B678" s="74" t="s">
        <v>790</v>
      </c>
      <c r="C678" s="74" t="s">
        <v>789</v>
      </c>
      <c r="D678" s="74" t="s">
        <v>795</v>
      </c>
      <c r="E678" s="74" t="s">
        <v>794</v>
      </c>
      <c r="F678" s="73">
        <v>1312519.3600000001</v>
      </c>
      <c r="G678" s="73">
        <v>1312519.3600000001</v>
      </c>
      <c r="H678" s="73">
        <v>1312519.3600000001</v>
      </c>
    </row>
    <row r="679" spans="1:8" ht="25.5" outlineLevel="2" x14ac:dyDescent="0.25">
      <c r="A679" s="75" t="s">
        <v>793</v>
      </c>
      <c r="B679" s="74" t="s">
        <v>790</v>
      </c>
      <c r="C679" s="74" t="s">
        <v>789</v>
      </c>
      <c r="D679" s="74" t="s">
        <v>792</v>
      </c>
      <c r="E679" s="74" t="s">
        <v>455</v>
      </c>
      <c r="F679" s="73">
        <v>114401.60000000001</v>
      </c>
      <c r="G679" s="73">
        <v>114401.60000000001</v>
      </c>
      <c r="H679" s="73">
        <v>88841.48</v>
      </c>
    </row>
    <row r="680" spans="1:8" ht="51" outlineLevel="3" x14ac:dyDescent="0.25">
      <c r="A680" s="75" t="s">
        <v>783</v>
      </c>
      <c r="B680" s="74" t="s">
        <v>790</v>
      </c>
      <c r="C680" s="74" t="s">
        <v>789</v>
      </c>
      <c r="D680" s="74" t="s">
        <v>792</v>
      </c>
      <c r="E680" s="74" t="s">
        <v>782</v>
      </c>
      <c r="F680" s="73">
        <v>41079.699999999997</v>
      </c>
      <c r="G680" s="73">
        <v>41079.699999999997</v>
      </c>
      <c r="H680" s="73">
        <v>41079.699999999997</v>
      </c>
    </row>
    <row r="681" spans="1:8" ht="38.25" outlineLevel="4" x14ac:dyDescent="0.25">
      <c r="A681" s="75" t="s">
        <v>791</v>
      </c>
      <c r="B681" s="74" t="s">
        <v>790</v>
      </c>
      <c r="C681" s="74" t="s">
        <v>789</v>
      </c>
      <c r="D681" s="74" t="s">
        <v>792</v>
      </c>
      <c r="E681" s="74" t="s">
        <v>787</v>
      </c>
      <c r="F681" s="73">
        <v>41079.699999999997</v>
      </c>
      <c r="G681" s="73">
        <v>41079.699999999997</v>
      </c>
      <c r="H681" s="73">
        <v>41079.699999999997</v>
      </c>
    </row>
    <row r="682" spans="1:8" ht="25.5" outlineLevel="3" x14ac:dyDescent="0.25">
      <c r="A682" s="75" t="s">
        <v>474</v>
      </c>
      <c r="B682" s="74" t="s">
        <v>790</v>
      </c>
      <c r="C682" s="74" t="s">
        <v>789</v>
      </c>
      <c r="D682" s="74" t="s">
        <v>792</v>
      </c>
      <c r="E682" s="74" t="s">
        <v>473</v>
      </c>
      <c r="F682" s="73">
        <v>54321.9</v>
      </c>
      <c r="G682" s="73">
        <v>54321.9</v>
      </c>
      <c r="H682" s="73">
        <v>28761.78</v>
      </c>
    </row>
    <row r="683" spans="1:8" outlineLevel="4" x14ac:dyDescent="0.25">
      <c r="A683" s="75" t="s">
        <v>472</v>
      </c>
      <c r="B683" s="74" t="s">
        <v>790</v>
      </c>
      <c r="C683" s="74" t="s">
        <v>789</v>
      </c>
      <c r="D683" s="74" t="s">
        <v>792</v>
      </c>
      <c r="E683" s="74" t="s">
        <v>469</v>
      </c>
      <c r="F683" s="73">
        <v>54321.9</v>
      </c>
      <c r="G683" s="73">
        <v>54321.9</v>
      </c>
      <c r="H683" s="73">
        <v>28761.78</v>
      </c>
    </row>
    <row r="684" spans="1:8" outlineLevel="3" x14ac:dyDescent="0.25">
      <c r="A684" s="75" t="s">
        <v>482</v>
      </c>
      <c r="B684" s="74" t="s">
        <v>790</v>
      </c>
      <c r="C684" s="74" t="s">
        <v>789</v>
      </c>
      <c r="D684" s="74" t="s">
        <v>792</v>
      </c>
      <c r="E684" s="74" t="s">
        <v>481</v>
      </c>
      <c r="F684" s="73">
        <v>19000</v>
      </c>
      <c r="G684" s="73">
        <v>19000</v>
      </c>
      <c r="H684" s="73">
        <v>19000</v>
      </c>
    </row>
    <row r="685" spans="1:8" outlineLevel="4" x14ac:dyDescent="0.25">
      <c r="A685" s="75" t="s">
        <v>775</v>
      </c>
      <c r="B685" s="74" t="s">
        <v>790</v>
      </c>
      <c r="C685" s="74" t="s">
        <v>789</v>
      </c>
      <c r="D685" s="74" t="s">
        <v>792</v>
      </c>
      <c r="E685" s="74" t="s">
        <v>773</v>
      </c>
      <c r="F685" s="73">
        <v>19000</v>
      </c>
      <c r="G685" s="73">
        <v>19000</v>
      </c>
      <c r="H685" s="73">
        <v>19000</v>
      </c>
    </row>
    <row r="686" spans="1:8" ht="51" outlineLevel="2" x14ac:dyDescent="0.25">
      <c r="A686" s="75" t="s">
        <v>570</v>
      </c>
      <c r="B686" s="74" t="s">
        <v>790</v>
      </c>
      <c r="C686" s="74" t="s">
        <v>789</v>
      </c>
      <c r="D686" s="74" t="s">
        <v>788</v>
      </c>
      <c r="E686" s="74" t="s">
        <v>455</v>
      </c>
      <c r="F686" s="73">
        <v>250749</v>
      </c>
      <c r="G686" s="73">
        <v>250749</v>
      </c>
      <c r="H686" s="73">
        <v>185292.2</v>
      </c>
    </row>
    <row r="687" spans="1:8" ht="51" outlineLevel="3" x14ac:dyDescent="0.25">
      <c r="A687" s="75" t="s">
        <v>783</v>
      </c>
      <c r="B687" s="74" t="s">
        <v>790</v>
      </c>
      <c r="C687" s="74" t="s">
        <v>789</v>
      </c>
      <c r="D687" s="74" t="s">
        <v>788</v>
      </c>
      <c r="E687" s="74" t="s">
        <v>782</v>
      </c>
      <c r="F687" s="73">
        <v>250749</v>
      </c>
      <c r="G687" s="73">
        <v>250749</v>
      </c>
      <c r="H687" s="73">
        <v>185292.2</v>
      </c>
    </row>
    <row r="688" spans="1:8" ht="38.25" outlineLevel="4" x14ac:dyDescent="0.25">
      <c r="A688" s="75" t="s">
        <v>791</v>
      </c>
      <c r="B688" s="74" t="s">
        <v>790</v>
      </c>
      <c r="C688" s="74" t="s">
        <v>789</v>
      </c>
      <c r="D688" s="74" t="s">
        <v>788</v>
      </c>
      <c r="E688" s="74" t="s">
        <v>787</v>
      </c>
      <c r="F688" s="73">
        <v>250749</v>
      </c>
      <c r="G688" s="73">
        <v>250749</v>
      </c>
      <c r="H688" s="73">
        <v>185292.2</v>
      </c>
    </row>
    <row r="689" spans="1:8" s="76" customFormat="1" ht="38.25" x14ac:dyDescent="0.25">
      <c r="A689" s="79" t="s">
        <v>786</v>
      </c>
      <c r="B689" s="78" t="s">
        <v>546</v>
      </c>
      <c r="C689" s="78" t="s">
        <v>541</v>
      </c>
      <c r="D689" s="78" t="s">
        <v>457</v>
      </c>
      <c r="E689" s="78" t="s">
        <v>455</v>
      </c>
      <c r="F689" s="77">
        <f>1578157009.28-35607.12-33000+343728-368000</f>
        <v>1578064130.1600001</v>
      </c>
      <c r="G689" s="77">
        <v>1578157009.28</v>
      </c>
      <c r="H689" s="77">
        <v>1568541609.0799999</v>
      </c>
    </row>
    <row r="690" spans="1:8" outlineLevel="1" x14ac:dyDescent="0.25">
      <c r="A690" s="75" t="s">
        <v>540</v>
      </c>
      <c r="B690" s="74" t="s">
        <v>546</v>
      </c>
      <c r="C690" s="74" t="s">
        <v>510</v>
      </c>
      <c r="D690" s="74" t="s">
        <v>457</v>
      </c>
      <c r="E690" s="74" t="s">
        <v>455</v>
      </c>
      <c r="F690" s="73">
        <v>18143609.489999998</v>
      </c>
      <c r="G690" s="73">
        <v>18511609.489999998</v>
      </c>
      <c r="H690" s="73">
        <v>18341077.649999999</v>
      </c>
    </row>
    <row r="691" spans="1:8" ht="51" outlineLevel="2" x14ac:dyDescent="0.25">
      <c r="A691" s="75" t="s">
        <v>570</v>
      </c>
      <c r="B691" s="74" t="s">
        <v>546</v>
      </c>
      <c r="C691" s="74" t="s">
        <v>510</v>
      </c>
      <c r="D691" s="74" t="s">
        <v>785</v>
      </c>
      <c r="E691" s="74" t="s">
        <v>455</v>
      </c>
      <c r="F691" s="73">
        <v>322400</v>
      </c>
      <c r="G691" s="73">
        <v>322400</v>
      </c>
      <c r="H691" s="73">
        <v>237514.66</v>
      </c>
    </row>
    <row r="692" spans="1:8" ht="51" outlineLevel="3" x14ac:dyDescent="0.25">
      <c r="A692" s="75" t="s">
        <v>783</v>
      </c>
      <c r="B692" s="74" t="s">
        <v>546</v>
      </c>
      <c r="C692" s="74" t="s">
        <v>510</v>
      </c>
      <c r="D692" s="74" t="s">
        <v>785</v>
      </c>
      <c r="E692" s="74" t="s">
        <v>782</v>
      </c>
      <c r="F692" s="73">
        <v>322400</v>
      </c>
      <c r="G692" s="73">
        <v>322400</v>
      </c>
      <c r="H692" s="73">
        <v>237514.66</v>
      </c>
    </row>
    <row r="693" spans="1:8" ht="25.5" outlineLevel="4" x14ac:dyDescent="0.25">
      <c r="A693" s="75" t="s">
        <v>779</v>
      </c>
      <c r="B693" s="74" t="s">
        <v>546</v>
      </c>
      <c r="C693" s="74" t="s">
        <v>510</v>
      </c>
      <c r="D693" s="74" t="s">
        <v>785</v>
      </c>
      <c r="E693" s="74" t="s">
        <v>778</v>
      </c>
      <c r="F693" s="73">
        <v>311200</v>
      </c>
      <c r="G693" s="73">
        <v>311200</v>
      </c>
      <c r="H693" s="73">
        <v>226416.1</v>
      </c>
    </row>
    <row r="694" spans="1:8" ht="38.25" outlineLevel="4" x14ac:dyDescent="0.25">
      <c r="A694" s="75" t="s">
        <v>777</v>
      </c>
      <c r="B694" s="74" t="s">
        <v>546</v>
      </c>
      <c r="C694" s="74" t="s">
        <v>510</v>
      </c>
      <c r="D694" s="74" t="s">
        <v>785</v>
      </c>
      <c r="E694" s="74" t="s">
        <v>776</v>
      </c>
      <c r="F694" s="73">
        <v>11200</v>
      </c>
      <c r="G694" s="73">
        <v>11200</v>
      </c>
      <c r="H694" s="73">
        <v>11098.56</v>
      </c>
    </row>
    <row r="695" spans="1:8" ht="51" outlineLevel="2" x14ac:dyDescent="0.25">
      <c r="A695" s="75" t="s">
        <v>784</v>
      </c>
      <c r="B695" s="74" t="s">
        <v>546</v>
      </c>
      <c r="C695" s="74" t="s">
        <v>510</v>
      </c>
      <c r="D695" s="74" t="s">
        <v>774</v>
      </c>
      <c r="E695" s="74" t="s">
        <v>455</v>
      </c>
      <c r="F695" s="73">
        <v>17331209.489999998</v>
      </c>
      <c r="G695" s="73">
        <v>17331209.489999998</v>
      </c>
      <c r="H695" s="73">
        <v>17245762.989999998</v>
      </c>
    </row>
    <row r="696" spans="1:8" ht="51" outlineLevel="3" x14ac:dyDescent="0.25">
      <c r="A696" s="75" t="s">
        <v>783</v>
      </c>
      <c r="B696" s="74" t="s">
        <v>546</v>
      </c>
      <c r="C696" s="74" t="s">
        <v>510</v>
      </c>
      <c r="D696" s="74" t="s">
        <v>774</v>
      </c>
      <c r="E696" s="74" t="s">
        <v>782</v>
      </c>
      <c r="F696" s="73">
        <v>16714315.960000001</v>
      </c>
      <c r="G696" s="73">
        <v>16714315.960000001</v>
      </c>
      <c r="H696" s="73">
        <v>16714281.199999999</v>
      </c>
    </row>
    <row r="697" spans="1:8" outlineLevel="4" x14ac:dyDescent="0.25">
      <c r="A697" s="75" t="s">
        <v>781</v>
      </c>
      <c r="B697" s="74" t="s">
        <v>546</v>
      </c>
      <c r="C697" s="74" t="s">
        <v>510</v>
      </c>
      <c r="D697" s="74" t="s">
        <v>774</v>
      </c>
      <c r="E697" s="74" t="s">
        <v>780</v>
      </c>
      <c r="F697" s="73">
        <v>12784397.859999999</v>
      </c>
      <c r="G697" s="73">
        <v>12784397.859999999</v>
      </c>
      <c r="H697" s="73">
        <v>12784363.1</v>
      </c>
    </row>
    <row r="698" spans="1:8" ht="25.5" outlineLevel="4" x14ac:dyDescent="0.25">
      <c r="A698" s="75" t="s">
        <v>779</v>
      </c>
      <c r="B698" s="74" t="s">
        <v>546</v>
      </c>
      <c r="C698" s="74" t="s">
        <v>510</v>
      </c>
      <c r="D698" s="74" t="s">
        <v>774</v>
      </c>
      <c r="E698" s="74" t="s">
        <v>778</v>
      </c>
      <c r="F698" s="73">
        <v>28516</v>
      </c>
      <c r="G698" s="73">
        <v>28516</v>
      </c>
      <c r="H698" s="73">
        <v>28516</v>
      </c>
    </row>
    <row r="699" spans="1:8" ht="38.25" outlineLevel="4" x14ac:dyDescent="0.25">
      <c r="A699" s="75" t="s">
        <v>777</v>
      </c>
      <c r="B699" s="74" t="s">
        <v>546</v>
      </c>
      <c r="C699" s="74" t="s">
        <v>510</v>
      </c>
      <c r="D699" s="74" t="s">
        <v>774</v>
      </c>
      <c r="E699" s="74" t="s">
        <v>776</v>
      </c>
      <c r="F699" s="73">
        <v>3901402.1</v>
      </c>
      <c r="G699" s="73">
        <v>3901402.1</v>
      </c>
      <c r="H699" s="73">
        <v>3901402.1</v>
      </c>
    </row>
    <row r="700" spans="1:8" ht="25.5" outlineLevel="3" x14ac:dyDescent="0.25">
      <c r="A700" s="75" t="s">
        <v>474</v>
      </c>
      <c r="B700" s="74" t="s">
        <v>546</v>
      </c>
      <c r="C700" s="74" t="s">
        <v>510</v>
      </c>
      <c r="D700" s="74" t="s">
        <v>774</v>
      </c>
      <c r="E700" s="74" t="s">
        <v>473</v>
      </c>
      <c r="F700" s="73">
        <v>615594.13</v>
      </c>
      <c r="G700" s="73">
        <v>615594.13</v>
      </c>
      <c r="H700" s="73">
        <v>530182.39</v>
      </c>
    </row>
    <row r="701" spans="1:8" outlineLevel="4" x14ac:dyDescent="0.25">
      <c r="A701" s="75" t="s">
        <v>472</v>
      </c>
      <c r="B701" s="74" t="s">
        <v>546</v>
      </c>
      <c r="C701" s="74" t="s">
        <v>510</v>
      </c>
      <c r="D701" s="74" t="s">
        <v>774</v>
      </c>
      <c r="E701" s="74" t="s">
        <v>469</v>
      </c>
      <c r="F701" s="73">
        <v>460367.71</v>
      </c>
      <c r="G701" s="73">
        <v>460367.71</v>
      </c>
      <c r="H701" s="73">
        <v>439738.51</v>
      </c>
    </row>
    <row r="702" spans="1:8" outlineLevel="4" x14ac:dyDescent="0.25">
      <c r="A702" s="75" t="s">
        <v>506</v>
      </c>
      <c r="B702" s="74" t="s">
        <v>546</v>
      </c>
      <c r="C702" s="74" t="s">
        <v>510</v>
      </c>
      <c r="D702" s="74" t="s">
        <v>774</v>
      </c>
      <c r="E702" s="74" t="s">
        <v>505</v>
      </c>
      <c r="F702" s="73">
        <v>155226.42000000001</v>
      </c>
      <c r="G702" s="73">
        <v>155226.42000000001</v>
      </c>
      <c r="H702" s="73">
        <v>90443.88</v>
      </c>
    </row>
    <row r="703" spans="1:8" outlineLevel="3" x14ac:dyDescent="0.25">
      <c r="A703" s="75" t="s">
        <v>482</v>
      </c>
      <c r="B703" s="74" t="s">
        <v>546</v>
      </c>
      <c r="C703" s="74" t="s">
        <v>510</v>
      </c>
      <c r="D703" s="74" t="s">
        <v>774</v>
      </c>
      <c r="E703" s="74" t="s">
        <v>481</v>
      </c>
      <c r="F703" s="73">
        <v>1299.4000000000001</v>
      </c>
      <c r="G703" s="73">
        <v>1299.4000000000001</v>
      </c>
      <c r="H703" s="73">
        <v>1299.4000000000001</v>
      </c>
    </row>
    <row r="704" spans="1:8" outlineLevel="4" x14ac:dyDescent="0.25">
      <c r="A704" s="75" t="s">
        <v>775</v>
      </c>
      <c r="B704" s="74" t="s">
        <v>546</v>
      </c>
      <c r="C704" s="74" t="s">
        <v>510</v>
      </c>
      <c r="D704" s="74" t="s">
        <v>774</v>
      </c>
      <c r="E704" s="74" t="s">
        <v>773</v>
      </c>
      <c r="F704" s="73">
        <v>1299.4000000000001</v>
      </c>
      <c r="G704" s="73">
        <v>1299.4000000000001</v>
      </c>
      <c r="H704" s="73">
        <v>1299.4000000000001</v>
      </c>
    </row>
    <row r="705" spans="1:8" ht="51" outlineLevel="2" x14ac:dyDescent="0.25">
      <c r="A705" s="75" t="s">
        <v>772</v>
      </c>
      <c r="B705" s="74" t="s">
        <v>546</v>
      </c>
      <c r="C705" s="74" t="s">
        <v>510</v>
      </c>
      <c r="D705" s="74" t="s">
        <v>771</v>
      </c>
      <c r="E705" s="74" t="s">
        <v>455</v>
      </c>
      <c r="F705" s="73">
        <v>490000</v>
      </c>
      <c r="G705" s="73">
        <v>490000</v>
      </c>
      <c r="H705" s="73">
        <v>489800</v>
      </c>
    </row>
    <row r="706" spans="1:8" ht="25.5" outlineLevel="3" x14ac:dyDescent="0.25">
      <c r="A706" s="75" t="s">
        <v>474</v>
      </c>
      <c r="B706" s="74" t="s">
        <v>546</v>
      </c>
      <c r="C706" s="74" t="s">
        <v>510</v>
      </c>
      <c r="D706" s="74" t="s">
        <v>771</v>
      </c>
      <c r="E706" s="74" t="s">
        <v>473</v>
      </c>
      <c r="F706" s="73">
        <v>490000</v>
      </c>
      <c r="G706" s="73">
        <v>490000</v>
      </c>
      <c r="H706" s="73">
        <v>489800</v>
      </c>
    </row>
    <row r="707" spans="1:8" outlineLevel="4" x14ac:dyDescent="0.25">
      <c r="A707" s="75" t="s">
        <v>472</v>
      </c>
      <c r="B707" s="74" t="s">
        <v>546</v>
      </c>
      <c r="C707" s="74" t="s">
        <v>510</v>
      </c>
      <c r="D707" s="74" t="s">
        <v>771</v>
      </c>
      <c r="E707" s="74" t="s">
        <v>469</v>
      </c>
      <c r="F707" s="73">
        <v>490000</v>
      </c>
      <c r="G707" s="73">
        <v>490000</v>
      </c>
      <c r="H707" s="73">
        <v>489800</v>
      </c>
    </row>
    <row r="708" spans="1:8" ht="102" outlineLevel="2" x14ac:dyDescent="0.25">
      <c r="A708" s="75" t="s">
        <v>770</v>
      </c>
      <c r="B708" s="74" t="s">
        <v>546</v>
      </c>
      <c r="C708" s="74" t="s">
        <v>510</v>
      </c>
      <c r="D708" s="74" t="s">
        <v>769</v>
      </c>
      <c r="E708" s="74" t="s">
        <v>455</v>
      </c>
      <c r="F708" s="73">
        <v>0</v>
      </c>
      <c r="G708" s="73">
        <v>368000</v>
      </c>
      <c r="H708" s="73">
        <v>368000</v>
      </c>
    </row>
    <row r="709" spans="1:8" ht="25.5" outlineLevel="3" x14ac:dyDescent="0.25">
      <c r="A709" s="75" t="s">
        <v>549</v>
      </c>
      <c r="B709" s="74" t="s">
        <v>546</v>
      </c>
      <c r="C709" s="74" t="s">
        <v>510</v>
      </c>
      <c r="D709" s="74" t="s">
        <v>769</v>
      </c>
      <c r="E709" s="74" t="s">
        <v>548</v>
      </c>
      <c r="F709" s="73">
        <v>0</v>
      </c>
      <c r="G709" s="73">
        <v>368000</v>
      </c>
      <c r="H709" s="73">
        <v>368000</v>
      </c>
    </row>
    <row r="710" spans="1:8" outlineLevel="4" x14ac:dyDescent="0.25">
      <c r="A710" s="75" t="s">
        <v>547</v>
      </c>
      <c r="B710" s="74" t="s">
        <v>546</v>
      </c>
      <c r="C710" s="74" t="s">
        <v>510</v>
      </c>
      <c r="D710" s="74" t="s">
        <v>769</v>
      </c>
      <c r="E710" s="74" t="s">
        <v>543</v>
      </c>
      <c r="F710" s="73">
        <v>0</v>
      </c>
      <c r="G710" s="73">
        <v>368000</v>
      </c>
      <c r="H710" s="73">
        <v>368000</v>
      </c>
    </row>
    <row r="711" spans="1:8" ht="25.5" outlineLevel="1" x14ac:dyDescent="0.25">
      <c r="A711" s="75" t="s">
        <v>768</v>
      </c>
      <c r="B711" s="74" t="s">
        <v>546</v>
      </c>
      <c r="C711" s="74" t="s">
        <v>766</v>
      </c>
      <c r="D711" s="74" t="s">
        <v>457</v>
      </c>
      <c r="E711" s="74" t="s">
        <v>455</v>
      </c>
      <c r="F711" s="73">
        <v>283320.52</v>
      </c>
      <c r="G711" s="73">
        <v>283320.52</v>
      </c>
      <c r="H711" s="73">
        <v>283320.52</v>
      </c>
    </row>
    <row r="712" spans="1:8" ht="38.25" outlineLevel="2" x14ac:dyDescent="0.25">
      <c r="A712" s="75" t="s">
        <v>767</v>
      </c>
      <c r="B712" s="74" t="s">
        <v>546</v>
      </c>
      <c r="C712" s="74" t="s">
        <v>766</v>
      </c>
      <c r="D712" s="74" t="s">
        <v>765</v>
      </c>
      <c r="E712" s="74" t="s">
        <v>455</v>
      </c>
      <c r="F712" s="73">
        <v>283320.52</v>
      </c>
      <c r="G712" s="73">
        <v>283320.52</v>
      </c>
      <c r="H712" s="73">
        <v>283320.52</v>
      </c>
    </row>
    <row r="713" spans="1:8" ht="25.5" outlineLevel="3" x14ac:dyDescent="0.25">
      <c r="A713" s="75" t="s">
        <v>549</v>
      </c>
      <c r="B713" s="74" t="s">
        <v>546</v>
      </c>
      <c r="C713" s="74" t="s">
        <v>766</v>
      </c>
      <c r="D713" s="74" t="s">
        <v>765</v>
      </c>
      <c r="E713" s="74" t="s">
        <v>548</v>
      </c>
      <c r="F713" s="73">
        <v>283320.52</v>
      </c>
      <c r="G713" s="73">
        <v>283320.52</v>
      </c>
      <c r="H713" s="73">
        <v>283320.52</v>
      </c>
    </row>
    <row r="714" spans="1:8" outlineLevel="4" x14ac:dyDescent="0.25">
      <c r="A714" s="75" t="s">
        <v>547</v>
      </c>
      <c r="B714" s="74" t="s">
        <v>546</v>
      </c>
      <c r="C714" s="74" t="s">
        <v>766</v>
      </c>
      <c r="D714" s="74" t="s">
        <v>765</v>
      </c>
      <c r="E714" s="74" t="s">
        <v>543</v>
      </c>
      <c r="F714" s="73">
        <v>283320.52</v>
      </c>
      <c r="G714" s="73">
        <v>283320.52</v>
      </c>
      <c r="H714" s="73">
        <v>283320.52</v>
      </c>
    </row>
    <row r="715" spans="1:8" outlineLevel="1" x14ac:dyDescent="0.25">
      <c r="A715" s="75" t="s">
        <v>764</v>
      </c>
      <c r="B715" s="74" t="s">
        <v>546</v>
      </c>
      <c r="C715" s="74" t="s">
        <v>757</v>
      </c>
      <c r="D715" s="74" t="s">
        <v>457</v>
      </c>
      <c r="E715" s="74" t="s">
        <v>455</v>
      </c>
      <c r="F715" s="73">
        <v>464018071.00999999</v>
      </c>
      <c r="G715" s="73">
        <v>464018071.00999999</v>
      </c>
      <c r="H715" s="73">
        <v>463167413.98000002</v>
      </c>
    </row>
    <row r="716" spans="1:8" ht="51" outlineLevel="2" x14ac:dyDescent="0.25">
      <c r="A716" s="75" t="s">
        <v>740</v>
      </c>
      <c r="B716" s="74" t="s">
        <v>546</v>
      </c>
      <c r="C716" s="74" t="s">
        <v>757</v>
      </c>
      <c r="D716" s="74" t="s">
        <v>739</v>
      </c>
      <c r="E716" s="74" t="s">
        <v>455</v>
      </c>
      <c r="F716" s="73">
        <v>81632.639999999999</v>
      </c>
      <c r="G716" s="73">
        <v>81632.639999999999</v>
      </c>
      <c r="H716" s="73">
        <v>80000</v>
      </c>
    </row>
    <row r="717" spans="1:8" ht="25.5" outlineLevel="3" x14ac:dyDescent="0.25">
      <c r="A717" s="75" t="s">
        <v>549</v>
      </c>
      <c r="B717" s="74" t="s">
        <v>546</v>
      </c>
      <c r="C717" s="74" t="s">
        <v>757</v>
      </c>
      <c r="D717" s="74" t="s">
        <v>739</v>
      </c>
      <c r="E717" s="74" t="s">
        <v>548</v>
      </c>
      <c r="F717" s="73">
        <v>81632.639999999999</v>
      </c>
      <c r="G717" s="73">
        <v>81632.639999999999</v>
      </c>
      <c r="H717" s="73">
        <v>80000</v>
      </c>
    </row>
    <row r="718" spans="1:8" outlineLevel="4" x14ac:dyDescent="0.25">
      <c r="A718" s="75" t="s">
        <v>614</v>
      </c>
      <c r="B718" s="74" t="s">
        <v>546</v>
      </c>
      <c r="C718" s="74" t="s">
        <v>757</v>
      </c>
      <c r="D718" s="74" t="s">
        <v>739</v>
      </c>
      <c r="E718" s="74" t="s">
        <v>612</v>
      </c>
      <c r="F718" s="73">
        <v>81632.639999999999</v>
      </c>
      <c r="G718" s="73">
        <v>81632.639999999999</v>
      </c>
      <c r="H718" s="73">
        <v>80000</v>
      </c>
    </row>
    <row r="719" spans="1:8" ht="63.75" outlineLevel="2" x14ac:dyDescent="0.25">
      <c r="A719" s="75" t="s">
        <v>581</v>
      </c>
      <c r="B719" s="74" t="s">
        <v>546</v>
      </c>
      <c r="C719" s="74" t="s">
        <v>757</v>
      </c>
      <c r="D719" s="74" t="s">
        <v>580</v>
      </c>
      <c r="E719" s="74" t="s">
        <v>455</v>
      </c>
      <c r="F719" s="73">
        <v>1242755.55</v>
      </c>
      <c r="G719" s="73">
        <v>1242755.55</v>
      </c>
      <c r="H719" s="73">
        <v>521004.95</v>
      </c>
    </row>
    <row r="720" spans="1:8" ht="25.5" outlineLevel="3" x14ac:dyDescent="0.25">
      <c r="A720" s="75" t="s">
        <v>549</v>
      </c>
      <c r="B720" s="74" t="s">
        <v>546</v>
      </c>
      <c r="C720" s="74" t="s">
        <v>757</v>
      </c>
      <c r="D720" s="74" t="s">
        <v>580</v>
      </c>
      <c r="E720" s="74" t="s">
        <v>548</v>
      </c>
      <c r="F720" s="73">
        <v>1242755.55</v>
      </c>
      <c r="G720" s="73">
        <v>1242755.55</v>
      </c>
      <c r="H720" s="73">
        <v>521004.95</v>
      </c>
    </row>
    <row r="721" spans="1:8" outlineLevel="4" x14ac:dyDescent="0.25">
      <c r="A721" s="75" t="s">
        <v>614</v>
      </c>
      <c r="B721" s="74" t="s">
        <v>546</v>
      </c>
      <c r="C721" s="74" t="s">
        <v>757</v>
      </c>
      <c r="D721" s="74" t="s">
        <v>580</v>
      </c>
      <c r="E721" s="74" t="s">
        <v>612</v>
      </c>
      <c r="F721" s="73">
        <v>1242755.55</v>
      </c>
      <c r="G721" s="73">
        <v>1242755.55</v>
      </c>
      <c r="H721" s="73">
        <v>521004.95</v>
      </c>
    </row>
    <row r="722" spans="1:8" ht="25.5" outlineLevel="2" x14ac:dyDescent="0.25">
      <c r="A722" s="75" t="s">
        <v>763</v>
      </c>
      <c r="B722" s="74" t="s">
        <v>546</v>
      </c>
      <c r="C722" s="74" t="s">
        <v>757</v>
      </c>
      <c r="D722" s="74" t="s">
        <v>762</v>
      </c>
      <c r="E722" s="74" t="s">
        <v>455</v>
      </c>
      <c r="F722" s="73">
        <v>267970.14</v>
      </c>
      <c r="G722" s="73">
        <v>267970.14</v>
      </c>
      <c r="H722" s="73">
        <v>267970.14</v>
      </c>
    </row>
    <row r="723" spans="1:8" ht="25.5" outlineLevel="3" x14ac:dyDescent="0.25">
      <c r="A723" s="75" t="s">
        <v>474</v>
      </c>
      <c r="B723" s="74" t="s">
        <v>546</v>
      </c>
      <c r="C723" s="74" t="s">
        <v>757</v>
      </c>
      <c r="D723" s="74" t="s">
        <v>762</v>
      </c>
      <c r="E723" s="74" t="s">
        <v>473</v>
      </c>
      <c r="F723" s="73">
        <v>267970.14</v>
      </c>
      <c r="G723" s="73">
        <v>267970.14</v>
      </c>
      <c r="H723" s="73">
        <v>267970.14</v>
      </c>
    </row>
    <row r="724" spans="1:8" outlineLevel="4" x14ac:dyDescent="0.25">
      <c r="A724" s="75" t="s">
        <v>472</v>
      </c>
      <c r="B724" s="74" t="s">
        <v>546</v>
      </c>
      <c r="C724" s="74" t="s">
        <v>757</v>
      </c>
      <c r="D724" s="74" t="s">
        <v>762</v>
      </c>
      <c r="E724" s="74" t="s">
        <v>469</v>
      </c>
      <c r="F724" s="73">
        <v>267970.14</v>
      </c>
      <c r="G724" s="73">
        <v>267970.14</v>
      </c>
      <c r="H724" s="73">
        <v>267970.14</v>
      </c>
    </row>
    <row r="725" spans="1:8" ht="51" outlineLevel="2" x14ac:dyDescent="0.25">
      <c r="A725" s="75" t="s">
        <v>570</v>
      </c>
      <c r="B725" s="74" t="s">
        <v>546</v>
      </c>
      <c r="C725" s="74" t="s">
        <v>757</v>
      </c>
      <c r="D725" s="74" t="s">
        <v>761</v>
      </c>
      <c r="E725" s="74" t="s">
        <v>455</v>
      </c>
      <c r="F725" s="73">
        <v>4212259.3</v>
      </c>
      <c r="G725" s="73">
        <v>4212259.3</v>
      </c>
      <c r="H725" s="73">
        <v>4160038.79</v>
      </c>
    </row>
    <row r="726" spans="1:8" ht="25.5" outlineLevel="3" x14ac:dyDescent="0.25">
      <c r="A726" s="75" t="s">
        <v>549</v>
      </c>
      <c r="B726" s="74" t="s">
        <v>546</v>
      </c>
      <c r="C726" s="74" t="s">
        <v>757</v>
      </c>
      <c r="D726" s="74" t="s">
        <v>761</v>
      </c>
      <c r="E726" s="74" t="s">
        <v>548</v>
      </c>
      <c r="F726" s="73">
        <v>4212259.3</v>
      </c>
      <c r="G726" s="73">
        <v>4212259.3</v>
      </c>
      <c r="H726" s="73">
        <v>4160038.79</v>
      </c>
    </row>
    <row r="727" spans="1:8" outlineLevel="4" x14ac:dyDescent="0.25">
      <c r="A727" s="75" t="s">
        <v>614</v>
      </c>
      <c r="B727" s="74" t="s">
        <v>546</v>
      </c>
      <c r="C727" s="74" t="s">
        <v>757</v>
      </c>
      <c r="D727" s="74" t="s">
        <v>761</v>
      </c>
      <c r="E727" s="74" t="s">
        <v>612</v>
      </c>
      <c r="F727" s="73">
        <v>3772866.48</v>
      </c>
      <c r="G727" s="73">
        <v>3772866.48</v>
      </c>
      <c r="H727" s="73">
        <v>3720645.97</v>
      </c>
    </row>
    <row r="728" spans="1:8" outlineLevel="4" x14ac:dyDescent="0.25">
      <c r="A728" s="75" t="s">
        <v>547</v>
      </c>
      <c r="B728" s="74" t="s">
        <v>546</v>
      </c>
      <c r="C728" s="74" t="s">
        <v>757</v>
      </c>
      <c r="D728" s="74" t="s">
        <v>761</v>
      </c>
      <c r="E728" s="74" t="s">
        <v>543</v>
      </c>
      <c r="F728" s="73">
        <v>439392.82</v>
      </c>
      <c r="G728" s="73">
        <v>439392.82</v>
      </c>
      <c r="H728" s="73">
        <v>439392.82</v>
      </c>
    </row>
    <row r="729" spans="1:8" ht="25.5" outlineLevel="2" x14ac:dyDescent="0.25">
      <c r="A729" s="75" t="s">
        <v>760</v>
      </c>
      <c r="B729" s="74" t="s">
        <v>546</v>
      </c>
      <c r="C729" s="74" t="s">
        <v>757</v>
      </c>
      <c r="D729" s="74" t="s">
        <v>759</v>
      </c>
      <c r="E729" s="74" t="s">
        <v>455</v>
      </c>
      <c r="F729" s="73">
        <v>171466805.47</v>
      </c>
      <c r="G729" s="73">
        <v>171466805.47</v>
      </c>
      <c r="H729" s="73">
        <v>171391752.41</v>
      </c>
    </row>
    <row r="730" spans="1:8" ht="25.5" outlineLevel="3" x14ac:dyDescent="0.25">
      <c r="A730" s="75" t="s">
        <v>549</v>
      </c>
      <c r="B730" s="74" t="s">
        <v>546</v>
      </c>
      <c r="C730" s="74" t="s">
        <v>757</v>
      </c>
      <c r="D730" s="74" t="s">
        <v>759</v>
      </c>
      <c r="E730" s="74" t="s">
        <v>548</v>
      </c>
      <c r="F730" s="73">
        <v>171466805.47</v>
      </c>
      <c r="G730" s="73">
        <v>171466805.47</v>
      </c>
      <c r="H730" s="73">
        <v>171391752.41</v>
      </c>
    </row>
    <row r="731" spans="1:8" ht="51" outlineLevel="4" x14ac:dyDescent="0.25">
      <c r="A731" s="75" t="s">
        <v>621</v>
      </c>
      <c r="B731" s="74" t="s">
        <v>546</v>
      </c>
      <c r="C731" s="74" t="s">
        <v>757</v>
      </c>
      <c r="D731" s="74" t="s">
        <v>759</v>
      </c>
      <c r="E731" s="74" t="s">
        <v>619</v>
      </c>
      <c r="F731" s="73">
        <v>154137130.24000001</v>
      </c>
      <c r="G731" s="73">
        <v>154137130.24000001</v>
      </c>
      <c r="H731" s="73">
        <v>154062077.18000001</v>
      </c>
    </row>
    <row r="732" spans="1:8" ht="51" outlineLevel="4" x14ac:dyDescent="0.25">
      <c r="A732" s="75" t="s">
        <v>555</v>
      </c>
      <c r="B732" s="74" t="s">
        <v>546</v>
      </c>
      <c r="C732" s="74" t="s">
        <v>757</v>
      </c>
      <c r="D732" s="74" t="s">
        <v>759</v>
      </c>
      <c r="E732" s="74" t="s">
        <v>553</v>
      </c>
      <c r="F732" s="73">
        <v>17329675.23</v>
      </c>
      <c r="G732" s="73">
        <v>17329675.23</v>
      </c>
      <c r="H732" s="73">
        <v>17329675.23</v>
      </c>
    </row>
    <row r="733" spans="1:8" ht="38.25" outlineLevel="2" x14ac:dyDescent="0.25">
      <c r="A733" s="75" t="s">
        <v>723</v>
      </c>
      <c r="B733" s="74" t="s">
        <v>546</v>
      </c>
      <c r="C733" s="74" t="s">
        <v>757</v>
      </c>
      <c r="D733" s="74" t="s">
        <v>758</v>
      </c>
      <c r="E733" s="74" t="s">
        <v>455</v>
      </c>
      <c r="F733" s="73">
        <v>286147000</v>
      </c>
      <c r="G733" s="73">
        <v>286147000</v>
      </c>
      <c r="H733" s="73">
        <v>286146999.77999997</v>
      </c>
    </row>
    <row r="734" spans="1:8" ht="25.5" outlineLevel="3" x14ac:dyDescent="0.25">
      <c r="A734" s="75" t="s">
        <v>549</v>
      </c>
      <c r="B734" s="74" t="s">
        <v>546</v>
      </c>
      <c r="C734" s="74" t="s">
        <v>757</v>
      </c>
      <c r="D734" s="74" t="s">
        <v>758</v>
      </c>
      <c r="E734" s="74" t="s">
        <v>548</v>
      </c>
      <c r="F734" s="73">
        <v>286147000</v>
      </c>
      <c r="G734" s="73">
        <v>286147000</v>
      </c>
      <c r="H734" s="73">
        <v>286146999.77999997</v>
      </c>
    </row>
    <row r="735" spans="1:8" ht="51" outlineLevel="4" x14ac:dyDescent="0.25">
      <c r="A735" s="75" t="s">
        <v>621</v>
      </c>
      <c r="B735" s="74" t="s">
        <v>546</v>
      </c>
      <c r="C735" s="74" t="s">
        <v>757</v>
      </c>
      <c r="D735" s="74" t="s">
        <v>758</v>
      </c>
      <c r="E735" s="74" t="s">
        <v>619</v>
      </c>
      <c r="F735" s="73">
        <v>256275887.38999999</v>
      </c>
      <c r="G735" s="73">
        <v>256275887.38999999</v>
      </c>
      <c r="H735" s="73">
        <v>256275887.16999999</v>
      </c>
    </row>
    <row r="736" spans="1:8" ht="51" outlineLevel="4" x14ac:dyDescent="0.25">
      <c r="A736" s="75" t="s">
        <v>555</v>
      </c>
      <c r="B736" s="74" t="s">
        <v>546</v>
      </c>
      <c r="C736" s="74" t="s">
        <v>757</v>
      </c>
      <c r="D736" s="74" t="s">
        <v>758</v>
      </c>
      <c r="E736" s="74" t="s">
        <v>553</v>
      </c>
      <c r="F736" s="73">
        <v>29871112.609999999</v>
      </c>
      <c r="G736" s="73">
        <v>29871112.609999999</v>
      </c>
      <c r="H736" s="73">
        <v>29871112.609999999</v>
      </c>
    </row>
    <row r="737" spans="1:8" ht="63.75" outlineLevel="2" x14ac:dyDescent="0.25">
      <c r="A737" s="75" t="s">
        <v>689</v>
      </c>
      <c r="B737" s="74" t="s">
        <v>546</v>
      </c>
      <c r="C737" s="74" t="s">
        <v>757</v>
      </c>
      <c r="D737" s="74" t="s">
        <v>756</v>
      </c>
      <c r="E737" s="74" t="s">
        <v>455</v>
      </c>
      <c r="F737" s="73">
        <v>599647.91</v>
      </c>
      <c r="G737" s="73">
        <v>599647.91</v>
      </c>
      <c r="H737" s="73">
        <v>599647.91</v>
      </c>
    </row>
    <row r="738" spans="1:8" ht="25.5" outlineLevel="3" x14ac:dyDescent="0.25">
      <c r="A738" s="75" t="s">
        <v>549</v>
      </c>
      <c r="B738" s="74" t="s">
        <v>546</v>
      </c>
      <c r="C738" s="74" t="s">
        <v>757</v>
      </c>
      <c r="D738" s="74" t="s">
        <v>756</v>
      </c>
      <c r="E738" s="74" t="s">
        <v>548</v>
      </c>
      <c r="F738" s="73">
        <v>599647.91</v>
      </c>
      <c r="G738" s="73">
        <v>599647.91</v>
      </c>
      <c r="H738" s="73">
        <v>599647.91</v>
      </c>
    </row>
    <row r="739" spans="1:8" outlineLevel="4" x14ac:dyDescent="0.25">
      <c r="A739" s="75" t="s">
        <v>614</v>
      </c>
      <c r="B739" s="74" t="s">
        <v>546</v>
      </c>
      <c r="C739" s="74" t="s">
        <v>757</v>
      </c>
      <c r="D739" s="74" t="s">
        <v>756</v>
      </c>
      <c r="E739" s="74" t="s">
        <v>612</v>
      </c>
      <c r="F739" s="73">
        <v>563322.62</v>
      </c>
      <c r="G739" s="73">
        <v>563322.62</v>
      </c>
      <c r="H739" s="73">
        <v>563322.62</v>
      </c>
    </row>
    <row r="740" spans="1:8" outlineLevel="4" x14ac:dyDescent="0.25">
      <c r="A740" s="75" t="s">
        <v>547</v>
      </c>
      <c r="B740" s="74" t="s">
        <v>546</v>
      </c>
      <c r="C740" s="74" t="s">
        <v>757</v>
      </c>
      <c r="D740" s="74" t="s">
        <v>756</v>
      </c>
      <c r="E740" s="74" t="s">
        <v>543</v>
      </c>
      <c r="F740" s="73">
        <v>36325.29</v>
      </c>
      <c r="G740" s="73">
        <v>36325.29</v>
      </c>
      <c r="H740" s="73">
        <v>36325.29</v>
      </c>
    </row>
    <row r="741" spans="1:8" outlineLevel="1" x14ac:dyDescent="0.25">
      <c r="A741" s="75" t="s">
        <v>755</v>
      </c>
      <c r="B741" s="74" t="s">
        <v>546</v>
      </c>
      <c r="C741" s="74" t="s">
        <v>709</v>
      </c>
      <c r="D741" s="74" t="s">
        <v>457</v>
      </c>
      <c r="E741" s="74" t="s">
        <v>455</v>
      </c>
      <c r="F741" s="73">
        <f>512982588.85+343728-35607.12</f>
        <v>513290709.73000002</v>
      </c>
      <c r="G741" s="73">
        <v>512982588.85000002</v>
      </c>
      <c r="H741" s="73">
        <v>510394631.63</v>
      </c>
    </row>
    <row r="742" spans="1:8" ht="63.75" outlineLevel="2" x14ac:dyDescent="0.25">
      <c r="A742" s="75" t="s">
        <v>754</v>
      </c>
      <c r="B742" s="74" t="s">
        <v>546</v>
      </c>
      <c r="C742" s="74" t="s">
        <v>709</v>
      </c>
      <c r="D742" s="74" t="s">
        <v>753</v>
      </c>
      <c r="E742" s="74" t="s">
        <v>455</v>
      </c>
      <c r="F742" s="73">
        <v>938200</v>
      </c>
      <c r="G742" s="73">
        <v>938200</v>
      </c>
      <c r="H742" s="73">
        <v>938200</v>
      </c>
    </row>
    <row r="743" spans="1:8" ht="25.5" outlineLevel="3" x14ac:dyDescent="0.25">
      <c r="A743" s="75" t="s">
        <v>549</v>
      </c>
      <c r="B743" s="74" t="s">
        <v>546</v>
      </c>
      <c r="C743" s="74" t="s">
        <v>709</v>
      </c>
      <c r="D743" s="74" t="s">
        <v>753</v>
      </c>
      <c r="E743" s="74" t="s">
        <v>548</v>
      </c>
      <c r="F743" s="73">
        <v>938200</v>
      </c>
      <c r="G743" s="73">
        <v>938200</v>
      </c>
      <c r="H743" s="73">
        <v>938200</v>
      </c>
    </row>
    <row r="744" spans="1:8" outlineLevel="4" x14ac:dyDescent="0.25">
      <c r="A744" s="75" t="s">
        <v>547</v>
      </c>
      <c r="B744" s="74" t="s">
        <v>546</v>
      </c>
      <c r="C744" s="74" t="s">
        <v>709</v>
      </c>
      <c r="D744" s="74" t="s">
        <v>753</v>
      </c>
      <c r="E744" s="74" t="s">
        <v>543</v>
      </c>
      <c r="F744" s="73">
        <v>938200</v>
      </c>
      <c r="G744" s="73">
        <v>938200</v>
      </c>
      <c r="H744" s="73">
        <v>938200</v>
      </c>
    </row>
    <row r="745" spans="1:8" ht="76.5" outlineLevel="2" x14ac:dyDescent="0.25">
      <c r="A745" s="75" t="s">
        <v>752</v>
      </c>
      <c r="B745" s="74" t="s">
        <v>546</v>
      </c>
      <c r="C745" s="74" t="s">
        <v>709</v>
      </c>
      <c r="D745" s="74" t="s">
        <v>751</v>
      </c>
      <c r="E745" s="74" t="s">
        <v>455</v>
      </c>
      <c r="F745" s="73">
        <v>1763451.28</v>
      </c>
      <c r="G745" s="73">
        <v>1763451.28</v>
      </c>
      <c r="H745" s="73">
        <v>1491000</v>
      </c>
    </row>
    <row r="746" spans="1:8" ht="25.5" outlineLevel="3" x14ac:dyDescent="0.25">
      <c r="A746" s="75" t="s">
        <v>549</v>
      </c>
      <c r="B746" s="74" t="s">
        <v>546</v>
      </c>
      <c r="C746" s="74" t="s">
        <v>709</v>
      </c>
      <c r="D746" s="74" t="s">
        <v>751</v>
      </c>
      <c r="E746" s="74" t="s">
        <v>548</v>
      </c>
      <c r="F746" s="73">
        <v>1763451.28</v>
      </c>
      <c r="G746" s="73">
        <v>1763451.28</v>
      </c>
      <c r="H746" s="73">
        <v>1491000</v>
      </c>
    </row>
    <row r="747" spans="1:8" outlineLevel="4" x14ac:dyDescent="0.25">
      <c r="A747" s="75" t="s">
        <v>547</v>
      </c>
      <c r="B747" s="74" t="s">
        <v>546</v>
      </c>
      <c r="C747" s="74" t="s">
        <v>709</v>
      </c>
      <c r="D747" s="74" t="s">
        <v>751</v>
      </c>
      <c r="E747" s="74" t="s">
        <v>543</v>
      </c>
      <c r="F747" s="73">
        <v>1763451.28</v>
      </c>
      <c r="G747" s="73">
        <v>1763451.28</v>
      </c>
      <c r="H747" s="73">
        <v>1491000</v>
      </c>
    </row>
    <row r="748" spans="1:8" ht="63.75" outlineLevel="2" x14ac:dyDescent="0.25">
      <c r="A748" s="75" t="s">
        <v>750</v>
      </c>
      <c r="B748" s="74" t="s">
        <v>546</v>
      </c>
      <c r="C748" s="74" t="s">
        <v>709</v>
      </c>
      <c r="D748" s="74" t="s">
        <v>749</v>
      </c>
      <c r="E748" s="74" t="s">
        <v>455</v>
      </c>
      <c r="F748" s="73">
        <v>505184.62</v>
      </c>
      <c r="G748" s="73">
        <v>505184.62</v>
      </c>
      <c r="H748" s="73">
        <v>505184.62</v>
      </c>
    </row>
    <row r="749" spans="1:8" ht="25.5" outlineLevel="3" x14ac:dyDescent="0.25">
      <c r="A749" s="75" t="s">
        <v>549</v>
      </c>
      <c r="B749" s="74" t="s">
        <v>546</v>
      </c>
      <c r="C749" s="74" t="s">
        <v>709</v>
      </c>
      <c r="D749" s="74" t="s">
        <v>749</v>
      </c>
      <c r="E749" s="74" t="s">
        <v>548</v>
      </c>
      <c r="F749" s="73">
        <v>505184.62</v>
      </c>
      <c r="G749" s="73">
        <v>505184.62</v>
      </c>
      <c r="H749" s="73">
        <v>505184.62</v>
      </c>
    </row>
    <row r="750" spans="1:8" outlineLevel="4" x14ac:dyDescent="0.25">
      <c r="A750" s="75" t="s">
        <v>547</v>
      </c>
      <c r="B750" s="74" t="s">
        <v>546</v>
      </c>
      <c r="C750" s="74" t="s">
        <v>709</v>
      </c>
      <c r="D750" s="74" t="s">
        <v>749</v>
      </c>
      <c r="E750" s="74" t="s">
        <v>543</v>
      </c>
      <c r="F750" s="73">
        <v>505184.62</v>
      </c>
      <c r="G750" s="73">
        <v>505184.62</v>
      </c>
      <c r="H750" s="73">
        <v>505184.62</v>
      </c>
    </row>
    <row r="751" spans="1:8" ht="25.5" outlineLevel="2" x14ac:dyDescent="0.25">
      <c r="A751" s="75" t="s">
        <v>748</v>
      </c>
      <c r="B751" s="74" t="s">
        <v>546</v>
      </c>
      <c r="C751" s="74" t="s">
        <v>709</v>
      </c>
      <c r="D751" s="74" t="s">
        <v>747</v>
      </c>
      <c r="E751" s="74" t="s">
        <v>455</v>
      </c>
      <c r="F751" s="73">
        <v>68500</v>
      </c>
      <c r="G751" s="73">
        <v>68500</v>
      </c>
      <c r="H751" s="73">
        <v>68500</v>
      </c>
    </row>
    <row r="752" spans="1:8" ht="25.5" outlineLevel="3" x14ac:dyDescent="0.25">
      <c r="A752" s="75" t="s">
        <v>549</v>
      </c>
      <c r="B752" s="74" t="s">
        <v>546</v>
      </c>
      <c r="C752" s="74" t="s">
        <v>709</v>
      </c>
      <c r="D752" s="74" t="s">
        <v>747</v>
      </c>
      <c r="E752" s="74" t="s">
        <v>548</v>
      </c>
      <c r="F752" s="73">
        <v>68500</v>
      </c>
      <c r="G752" s="73">
        <v>68500</v>
      </c>
      <c r="H752" s="73">
        <v>68500</v>
      </c>
    </row>
    <row r="753" spans="1:8" outlineLevel="4" x14ac:dyDescent="0.25">
      <c r="A753" s="75" t="s">
        <v>547</v>
      </c>
      <c r="B753" s="74" t="s">
        <v>546</v>
      </c>
      <c r="C753" s="74" t="s">
        <v>709</v>
      </c>
      <c r="D753" s="74" t="s">
        <v>747</v>
      </c>
      <c r="E753" s="74" t="s">
        <v>543</v>
      </c>
      <c r="F753" s="73">
        <v>68500</v>
      </c>
      <c r="G753" s="73">
        <v>68500</v>
      </c>
      <c r="H753" s="73">
        <v>68500</v>
      </c>
    </row>
    <row r="754" spans="1:8" ht="25.5" outlineLevel="2" x14ac:dyDescent="0.25">
      <c r="A754" s="75" t="s">
        <v>583</v>
      </c>
      <c r="B754" s="74" t="s">
        <v>546</v>
      </c>
      <c r="C754" s="74" t="s">
        <v>709</v>
      </c>
      <c r="D754" s="74" t="s">
        <v>582</v>
      </c>
      <c r="E754" s="74" t="s">
        <v>455</v>
      </c>
      <c r="F754" s="73">
        <v>3920610.55</v>
      </c>
      <c r="G754" s="73">
        <v>3920610.55</v>
      </c>
      <c r="H754" s="73">
        <v>3861575.8</v>
      </c>
    </row>
    <row r="755" spans="1:8" ht="25.5" outlineLevel="3" x14ac:dyDescent="0.25">
      <c r="A755" s="75" t="s">
        <v>549</v>
      </c>
      <c r="B755" s="74" t="s">
        <v>546</v>
      </c>
      <c r="C755" s="74" t="s">
        <v>709</v>
      </c>
      <c r="D755" s="74" t="s">
        <v>582</v>
      </c>
      <c r="E755" s="74" t="s">
        <v>548</v>
      </c>
      <c r="F755" s="73">
        <v>3920610.55</v>
      </c>
      <c r="G755" s="73">
        <v>3920610.55</v>
      </c>
      <c r="H755" s="73">
        <v>3861575.8</v>
      </c>
    </row>
    <row r="756" spans="1:8" outlineLevel="4" x14ac:dyDescent="0.25">
      <c r="A756" s="75" t="s">
        <v>614</v>
      </c>
      <c r="B756" s="74" t="s">
        <v>546</v>
      </c>
      <c r="C756" s="74" t="s">
        <v>709</v>
      </c>
      <c r="D756" s="74" t="s">
        <v>582</v>
      </c>
      <c r="E756" s="74" t="s">
        <v>612</v>
      </c>
      <c r="F756" s="73">
        <v>3920610.55</v>
      </c>
      <c r="G756" s="73">
        <v>3920610.55</v>
      </c>
      <c r="H756" s="73">
        <v>3861575.8</v>
      </c>
    </row>
    <row r="757" spans="1:8" ht="38.25" outlineLevel="2" x14ac:dyDescent="0.25">
      <c r="A757" s="75" t="s">
        <v>746</v>
      </c>
      <c r="B757" s="74" t="s">
        <v>546</v>
      </c>
      <c r="C757" s="74" t="s">
        <v>709</v>
      </c>
      <c r="D757" s="74" t="s">
        <v>745</v>
      </c>
      <c r="E757" s="74" t="s">
        <v>455</v>
      </c>
      <c r="F757" s="73">
        <v>107578</v>
      </c>
      <c r="G757" s="73">
        <v>107578</v>
      </c>
      <c r="H757" s="73">
        <v>107578</v>
      </c>
    </row>
    <row r="758" spans="1:8" ht="25.5" outlineLevel="3" x14ac:dyDescent="0.25">
      <c r="A758" s="75" t="s">
        <v>549</v>
      </c>
      <c r="B758" s="74" t="s">
        <v>546</v>
      </c>
      <c r="C758" s="74" t="s">
        <v>709</v>
      </c>
      <c r="D758" s="74" t="s">
        <v>745</v>
      </c>
      <c r="E758" s="74" t="s">
        <v>548</v>
      </c>
      <c r="F758" s="73">
        <v>107578</v>
      </c>
      <c r="G758" s="73">
        <v>107578</v>
      </c>
      <c r="H758" s="73">
        <v>107578</v>
      </c>
    </row>
    <row r="759" spans="1:8" outlineLevel="4" x14ac:dyDescent="0.25">
      <c r="A759" s="75" t="s">
        <v>614</v>
      </c>
      <c r="B759" s="74" t="s">
        <v>546</v>
      </c>
      <c r="C759" s="74" t="s">
        <v>709</v>
      </c>
      <c r="D759" s="74" t="s">
        <v>745</v>
      </c>
      <c r="E759" s="74" t="s">
        <v>612</v>
      </c>
      <c r="F759" s="73">
        <v>107578</v>
      </c>
      <c r="G759" s="73">
        <v>107578</v>
      </c>
      <c r="H759" s="73">
        <v>107578</v>
      </c>
    </row>
    <row r="760" spans="1:8" ht="25.5" outlineLevel="2" x14ac:dyDescent="0.25">
      <c r="A760" s="75" t="s">
        <v>744</v>
      </c>
      <c r="B760" s="74" t="s">
        <v>546</v>
      </c>
      <c r="C760" s="74" t="s">
        <v>709</v>
      </c>
      <c r="D760" s="74" t="s">
        <v>741</v>
      </c>
      <c r="E760" s="74" t="s">
        <v>455</v>
      </c>
      <c r="F760" s="73">
        <v>1333333.3</v>
      </c>
      <c r="G760" s="73">
        <v>1333333.3</v>
      </c>
      <c r="H760" s="73">
        <v>1306666.6200000001</v>
      </c>
    </row>
    <row r="761" spans="1:8" ht="25.5" outlineLevel="3" x14ac:dyDescent="0.25">
      <c r="A761" s="75" t="s">
        <v>474</v>
      </c>
      <c r="B761" s="74" t="s">
        <v>546</v>
      </c>
      <c r="C761" s="74" t="s">
        <v>709</v>
      </c>
      <c r="D761" s="74" t="s">
        <v>741</v>
      </c>
      <c r="E761" s="74" t="s">
        <v>473</v>
      </c>
      <c r="F761" s="73">
        <v>1333333.3</v>
      </c>
      <c r="G761" s="73">
        <v>1333333.3</v>
      </c>
      <c r="H761" s="73">
        <v>1306666.6200000001</v>
      </c>
    </row>
    <row r="762" spans="1:8" ht="25.5" outlineLevel="4" x14ac:dyDescent="0.25">
      <c r="A762" s="75" t="s">
        <v>743</v>
      </c>
      <c r="B762" s="74" t="s">
        <v>546</v>
      </c>
      <c r="C762" s="74" t="s">
        <v>709</v>
      </c>
      <c r="D762" s="74" t="s">
        <v>741</v>
      </c>
      <c r="E762" s="74" t="s">
        <v>742</v>
      </c>
      <c r="F762" s="73">
        <v>1306666.6200000001</v>
      </c>
      <c r="G762" s="73">
        <v>1306666.6200000001</v>
      </c>
      <c r="H762" s="73">
        <v>1306666.6200000001</v>
      </c>
    </row>
    <row r="763" spans="1:8" outlineLevel="4" x14ac:dyDescent="0.25">
      <c r="A763" s="75" t="s">
        <v>472</v>
      </c>
      <c r="B763" s="74" t="s">
        <v>546</v>
      </c>
      <c r="C763" s="74" t="s">
        <v>709</v>
      </c>
      <c r="D763" s="74" t="s">
        <v>741</v>
      </c>
      <c r="E763" s="74" t="s">
        <v>469</v>
      </c>
      <c r="F763" s="73">
        <v>26666.68</v>
      </c>
      <c r="G763" s="73">
        <v>26666.68</v>
      </c>
      <c r="H763" s="73">
        <v>0</v>
      </c>
    </row>
    <row r="764" spans="1:8" ht="51" outlineLevel="2" x14ac:dyDescent="0.25">
      <c r="A764" s="75" t="s">
        <v>740</v>
      </c>
      <c r="B764" s="74" t="s">
        <v>546</v>
      </c>
      <c r="C764" s="74" t="s">
        <v>709</v>
      </c>
      <c r="D764" s="74" t="s">
        <v>739</v>
      </c>
      <c r="E764" s="74" t="s">
        <v>455</v>
      </c>
      <c r="F764" s="73">
        <v>77551</v>
      </c>
      <c r="G764" s="73">
        <v>77551</v>
      </c>
      <c r="H764" s="73">
        <v>76000</v>
      </c>
    </row>
    <row r="765" spans="1:8" ht="25.5" outlineLevel="3" x14ac:dyDescent="0.25">
      <c r="A765" s="75" t="s">
        <v>549</v>
      </c>
      <c r="B765" s="74" t="s">
        <v>546</v>
      </c>
      <c r="C765" s="74" t="s">
        <v>709</v>
      </c>
      <c r="D765" s="74" t="s">
        <v>739</v>
      </c>
      <c r="E765" s="74" t="s">
        <v>548</v>
      </c>
      <c r="F765" s="73">
        <v>77551</v>
      </c>
      <c r="G765" s="73">
        <v>77551</v>
      </c>
      <c r="H765" s="73">
        <v>76000</v>
      </c>
    </row>
    <row r="766" spans="1:8" outlineLevel="4" x14ac:dyDescent="0.25">
      <c r="A766" s="75" t="s">
        <v>614</v>
      </c>
      <c r="B766" s="74" t="s">
        <v>546</v>
      </c>
      <c r="C766" s="74" t="s">
        <v>709</v>
      </c>
      <c r="D766" s="74" t="s">
        <v>739</v>
      </c>
      <c r="E766" s="74" t="s">
        <v>612</v>
      </c>
      <c r="F766" s="73">
        <v>77551</v>
      </c>
      <c r="G766" s="73">
        <v>77551</v>
      </c>
      <c r="H766" s="73">
        <v>76000</v>
      </c>
    </row>
    <row r="767" spans="1:8" ht="38.25" outlineLevel="2" x14ac:dyDescent="0.25">
      <c r="A767" s="75" t="s">
        <v>738</v>
      </c>
      <c r="B767" s="74" t="s">
        <v>546</v>
      </c>
      <c r="C767" s="74" t="s">
        <v>709</v>
      </c>
      <c r="D767" s="74" t="s">
        <v>737</v>
      </c>
      <c r="E767" s="74" t="s">
        <v>455</v>
      </c>
      <c r="F767" s="73">
        <v>234581.33</v>
      </c>
      <c r="G767" s="73">
        <v>234581.33</v>
      </c>
      <c r="H767" s="73">
        <v>234340</v>
      </c>
    </row>
    <row r="768" spans="1:8" ht="25.5" outlineLevel="3" x14ac:dyDescent="0.25">
      <c r="A768" s="75" t="s">
        <v>474</v>
      </c>
      <c r="B768" s="74" t="s">
        <v>546</v>
      </c>
      <c r="C768" s="74" t="s">
        <v>709</v>
      </c>
      <c r="D768" s="74" t="s">
        <v>737</v>
      </c>
      <c r="E768" s="74" t="s">
        <v>473</v>
      </c>
      <c r="F768" s="73">
        <v>234581.33</v>
      </c>
      <c r="G768" s="73">
        <v>234581.33</v>
      </c>
      <c r="H768" s="73">
        <v>234340</v>
      </c>
    </row>
    <row r="769" spans="1:8" outlineLevel="4" x14ac:dyDescent="0.25">
      <c r="A769" s="75" t="s">
        <v>472</v>
      </c>
      <c r="B769" s="74" t="s">
        <v>546</v>
      </c>
      <c r="C769" s="74" t="s">
        <v>709</v>
      </c>
      <c r="D769" s="74" t="s">
        <v>737</v>
      </c>
      <c r="E769" s="74" t="s">
        <v>469</v>
      </c>
      <c r="F769" s="73">
        <v>234581.33</v>
      </c>
      <c r="G769" s="73">
        <v>234581.33</v>
      </c>
      <c r="H769" s="73">
        <v>234340</v>
      </c>
    </row>
    <row r="770" spans="1:8" outlineLevel="3" x14ac:dyDescent="0.25">
      <c r="A770" s="75" t="s">
        <v>464</v>
      </c>
      <c r="B770" s="74" t="s">
        <v>546</v>
      </c>
      <c r="C770" s="74" t="s">
        <v>709</v>
      </c>
      <c r="D770" s="74" t="s">
        <v>737</v>
      </c>
      <c r="E770" s="74" t="s">
        <v>463</v>
      </c>
      <c r="F770" s="73">
        <v>0</v>
      </c>
      <c r="G770" s="73">
        <v>0</v>
      </c>
      <c r="H770" s="73">
        <v>0</v>
      </c>
    </row>
    <row r="771" spans="1:8" outlineLevel="4" x14ac:dyDescent="0.25">
      <c r="A771" s="75" t="s">
        <v>735</v>
      </c>
      <c r="B771" s="74" t="s">
        <v>546</v>
      </c>
      <c r="C771" s="74" t="s">
        <v>709</v>
      </c>
      <c r="D771" s="74" t="s">
        <v>737</v>
      </c>
      <c r="E771" s="74" t="s">
        <v>733</v>
      </c>
      <c r="F771" s="73">
        <v>0</v>
      </c>
      <c r="G771" s="73">
        <v>0</v>
      </c>
      <c r="H771" s="73">
        <v>0</v>
      </c>
    </row>
    <row r="772" spans="1:8" ht="25.5" outlineLevel="2" x14ac:dyDescent="0.25">
      <c r="A772" s="75" t="s">
        <v>702</v>
      </c>
      <c r="B772" s="74" t="s">
        <v>546</v>
      </c>
      <c r="C772" s="74" t="s">
        <v>709</v>
      </c>
      <c r="D772" s="74" t="s">
        <v>701</v>
      </c>
      <c r="E772" s="74" t="s">
        <v>455</v>
      </c>
      <c r="F772" s="73">
        <v>46331</v>
      </c>
      <c r="G772" s="73">
        <v>46331</v>
      </c>
      <c r="H772" s="73">
        <v>46331</v>
      </c>
    </row>
    <row r="773" spans="1:8" ht="25.5" outlineLevel="3" x14ac:dyDescent="0.25">
      <c r="A773" s="75" t="s">
        <v>549</v>
      </c>
      <c r="B773" s="74" t="s">
        <v>546</v>
      </c>
      <c r="C773" s="74" t="s">
        <v>709</v>
      </c>
      <c r="D773" s="74" t="s">
        <v>701</v>
      </c>
      <c r="E773" s="74" t="s">
        <v>548</v>
      </c>
      <c r="F773" s="73">
        <v>46331</v>
      </c>
      <c r="G773" s="73">
        <v>46331</v>
      </c>
      <c r="H773" s="73">
        <v>46331</v>
      </c>
    </row>
    <row r="774" spans="1:8" outlineLevel="4" x14ac:dyDescent="0.25">
      <c r="A774" s="75" t="s">
        <v>614</v>
      </c>
      <c r="B774" s="74" t="s">
        <v>546</v>
      </c>
      <c r="C774" s="74" t="s">
        <v>709</v>
      </c>
      <c r="D774" s="74" t="s">
        <v>701</v>
      </c>
      <c r="E774" s="74" t="s">
        <v>612</v>
      </c>
      <c r="F774" s="73">
        <v>46331</v>
      </c>
      <c r="G774" s="73">
        <v>46331</v>
      </c>
      <c r="H774" s="73">
        <v>46331</v>
      </c>
    </row>
    <row r="775" spans="1:8" ht="25.5" outlineLevel="2" x14ac:dyDescent="0.25">
      <c r="A775" s="75" t="s">
        <v>736</v>
      </c>
      <c r="B775" s="74" t="s">
        <v>546</v>
      </c>
      <c r="C775" s="74" t="s">
        <v>709</v>
      </c>
      <c r="D775" s="74" t="s">
        <v>734</v>
      </c>
      <c r="E775" s="74" t="s">
        <v>455</v>
      </c>
      <c r="F775" s="73">
        <v>237993.89</v>
      </c>
      <c r="G775" s="73">
        <v>237993.89</v>
      </c>
      <c r="H775" s="73">
        <v>200417.93</v>
      </c>
    </row>
    <row r="776" spans="1:8" ht="25.5" outlineLevel="3" x14ac:dyDescent="0.25">
      <c r="A776" s="75" t="s">
        <v>474</v>
      </c>
      <c r="B776" s="74" t="s">
        <v>546</v>
      </c>
      <c r="C776" s="74" t="s">
        <v>709</v>
      </c>
      <c r="D776" s="74" t="s">
        <v>734</v>
      </c>
      <c r="E776" s="74" t="s">
        <v>473</v>
      </c>
      <c r="F776" s="73">
        <v>62131.89</v>
      </c>
      <c r="G776" s="73">
        <v>62131.89</v>
      </c>
      <c r="H776" s="73">
        <v>43347.93</v>
      </c>
    </row>
    <row r="777" spans="1:8" outlineLevel="4" x14ac:dyDescent="0.25">
      <c r="A777" s="75" t="s">
        <v>472</v>
      </c>
      <c r="B777" s="74" t="s">
        <v>546</v>
      </c>
      <c r="C777" s="74" t="s">
        <v>709</v>
      </c>
      <c r="D777" s="74" t="s">
        <v>734</v>
      </c>
      <c r="E777" s="74" t="s">
        <v>469</v>
      </c>
      <c r="F777" s="73">
        <v>62131.89</v>
      </c>
      <c r="G777" s="73">
        <v>62131.89</v>
      </c>
      <c r="H777" s="73">
        <v>43347.93</v>
      </c>
    </row>
    <row r="778" spans="1:8" outlineLevel="3" x14ac:dyDescent="0.25">
      <c r="A778" s="75" t="s">
        <v>464</v>
      </c>
      <c r="B778" s="74" t="s">
        <v>546</v>
      </c>
      <c r="C778" s="74" t="s">
        <v>709</v>
      </c>
      <c r="D778" s="74" t="s">
        <v>734</v>
      </c>
      <c r="E778" s="74" t="s">
        <v>463</v>
      </c>
      <c r="F778" s="73">
        <v>175862</v>
      </c>
      <c r="G778" s="73">
        <v>175862</v>
      </c>
      <c r="H778" s="73">
        <v>157070</v>
      </c>
    </row>
    <row r="779" spans="1:8" outlineLevel="4" x14ac:dyDescent="0.25">
      <c r="A779" s="75" t="s">
        <v>735</v>
      </c>
      <c r="B779" s="74" t="s">
        <v>546</v>
      </c>
      <c r="C779" s="74" t="s">
        <v>709</v>
      </c>
      <c r="D779" s="74" t="s">
        <v>734</v>
      </c>
      <c r="E779" s="74" t="s">
        <v>733</v>
      </c>
      <c r="F779" s="73">
        <v>175862</v>
      </c>
      <c r="G779" s="73">
        <v>175862</v>
      </c>
      <c r="H779" s="73">
        <v>157070</v>
      </c>
    </row>
    <row r="780" spans="1:8" ht="63.75" outlineLevel="2" x14ac:dyDescent="0.25">
      <c r="A780" s="75" t="s">
        <v>581</v>
      </c>
      <c r="B780" s="74" t="s">
        <v>546</v>
      </c>
      <c r="C780" s="74" t="s">
        <v>709</v>
      </c>
      <c r="D780" s="74" t="s">
        <v>580</v>
      </c>
      <c r="E780" s="74" t="s">
        <v>455</v>
      </c>
      <c r="F780" s="73">
        <v>801777.77</v>
      </c>
      <c r="G780" s="73">
        <v>801777.77</v>
      </c>
      <c r="H780" s="73">
        <v>366236.3</v>
      </c>
    </row>
    <row r="781" spans="1:8" ht="25.5" outlineLevel="3" x14ac:dyDescent="0.25">
      <c r="A781" s="75" t="s">
        <v>549</v>
      </c>
      <c r="B781" s="74" t="s">
        <v>546</v>
      </c>
      <c r="C781" s="74" t="s">
        <v>709</v>
      </c>
      <c r="D781" s="74" t="s">
        <v>580</v>
      </c>
      <c r="E781" s="74" t="s">
        <v>548</v>
      </c>
      <c r="F781" s="73">
        <v>801777.77</v>
      </c>
      <c r="G781" s="73">
        <v>801777.77</v>
      </c>
      <c r="H781" s="73">
        <v>366236.3</v>
      </c>
    </row>
    <row r="782" spans="1:8" outlineLevel="4" x14ac:dyDescent="0.25">
      <c r="A782" s="75" t="s">
        <v>614</v>
      </c>
      <c r="B782" s="74" t="s">
        <v>546</v>
      </c>
      <c r="C782" s="74" t="s">
        <v>709</v>
      </c>
      <c r="D782" s="74" t="s">
        <v>580</v>
      </c>
      <c r="E782" s="74" t="s">
        <v>612</v>
      </c>
      <c r="F782" s="73">
        <v>801777.77</v>
      </c>
      <c r="G782" s="73">
        <v>801777.77</v>
      </c>
      <c r="H782" s="73">
        <v>366236.3</v>
      </c>
    </row>
    <row r="783" spans="1:8" ht="51" outlineLevel="2" x14ac:dyDescent="0.25">
      <c r="A783" s="75" t="s">
        <v>570</v>
      </c>
      <c r="B783" s="74" t="s">
        <v>546</v>
      </c>
      <c r="C783" s="74" t="s">
        <v>709</v>
      </c>
      <c r="D783" s="74" t="s">
        <v>732</v>
      </c>
      <c r="E783" s="74" t="s">
        <v>455</v>
      </c>
      <c r="F783" s="73">
        <v>3719491.82</v>
      </c>
      <c r="G783" s="73">
        <v>3719491.82</v>
      </c>
      <c r="H783" s="73">
        <v>3645136.02</v>
      </c>
    </row>
    <row r="784" spans="1:8" ht="25.5" outlineLevel="3" x14ac:dyDescent="0.25">
      <c r="A784" s="75" t="s">
        <v>549</v>
      </c>
      <c r="B784" s="74" t="s">
        <v>546</v>
      </c>
      <c r="C784" s="74" t="s">
        <v>709</v>
      </c>
      <c r="D784" s="74" t="s">
        <v>732</v>
      </c>
      <c r="E784" s="74" t="s">
        <v>548</v>
      </c>
      <c r="F784" s="73">
        <v>3719491.82</v>
      </c>
      <c r="G784" s="73">
        <v>3719491.82</v>
      </c>
      <c r="H784" s="73">
        <v>3645136.02</v>
      </c>
    </row>
    <row r="785" spans="1:8" outlineLevel="4" x14ac:dyDescent="0.25">
      <c r="A785" s="75" t="s">
        <v>614</v>
      </c>
      <c r="B785" s="74" t="s">
        <v>546</v>
      </c>
      <c r="C785" s="74" t="s">
        <v>709</v>
      </c>
      <c r="D785" s="74" t="s">
        <v>732</v>
      </c>
      <c r="E785" s="74" t="s">
        <v>612</v>
      </c>
      <c r="F785" s="73">
        <v>3719491.82</v>
      </c>
      <c r="G785" s="73">
        <v>3719491.82</v>
      </c>
      <c r="H785" s="73">
        <v>3645136.02</v>
      </c>
    </row>
    <row r="786" spans="1:8" ht="63.75" outlineLevel="2" x14ac:dyDescent="0.25">
      <c r="A786" s="75" t="s">
        <v>731</v>
      </c>
      <c r="B786" s="74" t="s">
        <v>546</v>
      </c>
      <c r="C786" s="74" t="s">
        <v>709</v>
      </c>
      <c r="D786" s="74" t="s">
        <v>730</v>
      </c>
      <c r="E786" s="74" t="s">
        <v>455</v>
      </c>
      <c r="F786" s="73">
        <v>39263.199999999997</v>
      </c>
      <c r="G786" s="73">
        <v>39263.199999999997</v>
      </c>
      <c r="H786" s="73">
        <v>39263.199999999997</v>
      </c>
    </row>
    <row r="787" spans="1:8" ht="25.5" outlineLevel="3" x14ac:dyDescent="0.25">
      <c r="A787" s="75" t="s">
        <v>549</v>
      </c>
      <c r="B787" s="74" t="s">
        <v>546</v>
      </c>
      <c r="C787" s="74" t="s">
        <v>709</v>
      </c>
      <c r="D787" s="74" t="s">
        <v>730</v>
      </c>
      <c r="E787" s="74" t="s">
        <v>548</v>
      </c>
      <c r="F787" s="73">
        <v>39263.199999999997</v>
      </c>
      <c r="G787" s="73">
        <v>39263.199999999997</v>
      </c>
      <c r="H787" s="73">
        <v>39263.199999999997</v>
      </c>
    </row>
    <row r="788" spans="1:8" outlineLevel="4" x14ac:dyDescent="0.25">
      <c r="A788" s="75" t="s">
        <v>614</v>
      </c>
      <c r="B788" s="74" t="s">
        <v>546</v>
      </c>
      <c r="C788" s="74" t="s">
        <v>709</v>
      </c>
      <c r="D788" s="74" t="s">
        <v>730</v>
      </c>
      <c r="E788" s="74" t="s">
        <v>612</v>
      </c>
      <c r="F788" s="73">
        <v>39263.199999999997</v>
      </c>
      <c r="G788" s="73">
        <v>39263.199999999997</v>
      </c>
      <c r="H788" s="73">
        <v>39263.199999999997</v>
      </c>
    </row>
    <row r="789" spans="1:8" ht="51" outlineLevel="2" x14ac:dyDescent="0.25">
      <c r="A789" s="75" t="s">
        <v>729</v>
      </c>
      <c r="B789" s="74" t="s">
        <v>546</v>
      </c>
      <c r="C789" s="74" t="s">
        <v>709</v>
      </c>
      <c r="D789" s="74" t="s">
        <v>728</v>
      </c>
      <c r="E789" s="74" t="s">
        <v>455</v>
      </c>
      <c r="F789" s="73">
        <v>36728055.200000003</v>
      </c>
      <c r="G789" s="73">
        <v>36728055.200000003</v>
      </c>
      <c r="H789" s="73">
        <v>36691757.079999998</v>
      </c>
    </row>
    <row r="790" spans="1:8" ht="25.5" outlineLevel="3" x14ac:dyDescent="0.25">
      <c r="A790" s="75" t="s">
        <v>549</v>
      </c>
      <c r="B790" s="74" t="s">
        <v>546</v>
      </c>
      <c r="C790" s="74" t="s">
        <v>709</v>
      </c>
      <c r="D790" s="74" t="s">
        <v>728</v>
      </c>
      <c r="E790" s="74" t="s">
        <v>548</v>
      </c>
      <c r="F790" s="73">
        <v>36728055.200000003</v>
      </c>
      <c r="G790" s="73">
        <v>36728055.200000003</v>
      </c>
      <c r="H790" s="73">
        <v>36691757.079999998</v>
      </c>
    </row>
    <row r="791" spans="1:8" ht="51" outlineLevel="4" x14ac:dyDescent="0.25">
      <c r="A791" s="75" t="s">
        <v>621</v>
      </c>
      <c r="B791" s="74" t="s">
        <v>546</v>
      </c>
      <c r="C791" s="74" t="s">
        <v>709</v>
      </c>
      <c r="D791" s="74" t="s">
        <v>728</v>
      </c>
      <c r="E791" s="74" t="s">
        <v>619</v>
      </c>
      <c r="F791" s="73">
        <v>36728055.200000003</v>
      </c>
      <c r="G791" s="73">
        <v>36728055.200000003</v>
      </c>
      <c r="H791" s="73">
        <v>36691757.079999998</v>
      </c>
    </row>
    <row r="792" spans="1:8" ht="38.25" outlineLevel="2" x14ac:dyDescent="0.25">
      <c r="A792" s="75" t="s">
        <v>727</v>
      </c>
      <c r="B792" s="74" t="s">
        <v>546</v>
      </c>
      <c r="C792" s="74" t="s">
        <v>709</v>
      </c>
      <c r="D792" s="74" t="s">
        <v>726</v>
      </c>
      <c r="E792" s="74" t="s">
        <v>455</v>
      </c>
      <c r="F792" s="73">
        <f>24576552+343728</f>
        <v>24920280</v>
      </c>
      <c r="G792" s="73">
        <v>24576552</v>
      </c>
      <c r="H792" s="73">
        <v>24576552</v>
      </c>
    </row>
    <row r="793" spans="1:8" ht="25.5" outlineLevel="3" x14ac:dyDescent="0.25">
      <c r="A793" s="75" t="s">
        <v>549</v>
      </c>
      <c r="B793" s="74" t="s">
        <v>546</v>
      </c>
      <c r="C793" s="74" t="s">
        <v>709</v>
      </c>
      <c r="D793" s="74" t="s">
        <v>726</v>
      </c>
      <c r="E793" s="74" t="s">
        <v>548</v>
      </c>
      <c r="F793" s="73">
        <f>24576552+343728</f>
        <v>24920280</v>
      </c>
      <c r="G793" s="73">
        <v>24576552</v>
      </c>
      <c r="H793" s="73">
        <v>24576552</v>
      </c>
    </row>
    <row r="794" spans="1:8" ht="51" outlineLevel="4" x14ac:dyDescent="0.25">
      <c r="A794" s="75" t="s">
        <v>621</v>
      </c>
      <c r="B794" s="74" t="s">
        <v>546</v>
      </c>
      <c r="C794" s="74" t="s">
        <v>709</v>
      </c>
      <c r="D794" s="74" t="s">
        <v>726</v>
      </c>
      <c r="E794" s="74" t="s">
        <v>619</v>
      </c>
      <c r="F794" s="73">
        <f>24576552+343728</f>
        <v>24920280</v>
      </c>
      <c r="G794" s="73">
        <v>24576552</v>
      </c>
      <c r="H794" s="73">
        <v>24576552</v>
      </c>
    </row>
    <row r="795" spans="1:8" ht="63.75" outlineLevel="2" x14ac:dyDescent="0.25">
      <c r="A795" s="75" t="s">
        <v>725</v>
      </c>
      <c r="B795" s="74" t="s">
        <v>546</v>
      </c>
      <c r="C795" s="74" t="s">
        <v>709</v>
      </c>
      <c r="D795" s="74" t="s">
        <v>724</v>
      </c>
      <c r="E795" s="74" t="s">
        <v>455</v>
      </c>
      <c r="F795" s="73">
        <v>1132740</v>
      </c>
      <c r="G795" s="73">
        <v>1132740</v>
      </c>
      <c r="H795" s="73">
        <v>1109304</v>
      </c>
    </row>
    <row r="796" spans="1:8" ht="25.5" outlineLevel="3" x14ac:dyDescent="0.25">
      <c r="A796" s="75" t="s">
        <v>549</v>
      </c>
      <c r="B796" s="74" t="s">
        <v>546</v>
      </c>
      <c r="C796" s="74" t="s">
        <v>709</v>
      </c>
      <c r="D796" s="74" t="s">
        <v>724</v>
      </c>
      <c r="E796" s="74" t="s">
        <v>548</v>
      </c>
      <c r="F796" s="73">
        <v>1132740</v>
      </c>
      <c r="G796" s="73">
        <v>1132740</v>
      </c>
      <c r="H796" s="73">
        <v>1109304</v>
      </c>
    </row>
    <row r="797" spans="1:8" ht="51" outlineLevel="4" x14ac:dyDescent="0.25">
      <c r="A797" s="75" t="s">
        <v>621</v>
      </c>
      <c r="B797" s="74" t="s">
        <v>546</v>
      </c>
      <c r="C797" s="74" t="s">
        <v>709</v>
      </c>
      <c r="D797" s="74" t="s">
        <v>724</v>
      </c>
      <c r="E797" s="74" t="s">
        <v>619</v>
      </c>
      <c r="F797" s="73">
        <v>1132740</v>
      </c>
      <c r="G797" s="73">
        <v>1132740</v>
      </c>
      <c r="H797" s="73">
        <v>1109304</v>
      </c>
    </row>
    <row r="798" spans="1:8" ht="38.25" outlineLevel="2" x14ac:dyDescent="0.25">
      <c r="A798" s="75" t="s">
        <v>723</v>
      </c>
      <c r="B798" s="74" t="s">
        <v>546</v>
      </c>
      <c r="C798" s="74" t="s">
        <v>709</v>
      </c>
      <c r="D798" s="74" t="s">
        <v>722</v>
      </c>
      <c r="E798" s="74" t="s">
        <v>455</v>
      </c>
      <c r="F798" s="73">
        <v>371892400</v>
      </c>
      <c r="G798" s="73">
        <v>371892400</v>
      </c>
      <c r="H798" s="73">
        <v>371647780.30000001</v>
      </c>
    </row>
    <row r="799" spans="1:8" ht="25.5" outlineLevel="3" x14ac:dyDescent="0.25">
      <c r="A799" s="75" t="s">
        <v>549</v>
      </c>
      <c r="B799" s="74" t="s">
        <v>546</v>
      </c>
      <c r="C799" s="74" t="s">
        <v>709</v>
      </c>
      <c r="D799" s="74" t="s">
        <v>722</v>
      </c>
      <c r="E799" s="74" t="s">
        <v>548</v>
      </c>
      <c r="F799" s="73">
        <v>371892400</v>
      </c>
      <c r="G799" s="73">
        <v>371892400</v>
      </c>
      <c r="H799" s="73">
        <v>371647780.30000001</v>
      </c>
    </row>
    <row r="800" spans="1:8" ht="51" outlineLevel="4" x14ac:dyDescent="0.25">
      <c r="A800" s="75" t="s">
        <v>621</v>
      </c>
      <c r="B800" s="74" t="s">
        <v>546</v>
      </c>
      <c r="C800" s="74" t="s">
        <v>709</v>
      </c>
      <c r="D800" s="74" t="s">
        <v>722</v>
      </c>
      <c r="E800" s="74" t="s">
        <v>619</v>
      </c>
      <c r="F800" s="73">
        <v>371892400</v>
      </c>
      <c r="G800" s="73">
        <v>371892400</v>
      </c>
      <c r="H800" s="73">
        <v>371647780.30000001</v>
      </c>
    </row>
    <row r="801" spans="1:8" ht="102" outlineLevel="2" x14ac:dyDescent="0.25">
      <c r="A801" s="75" t="s">
        <v>721</v>
      </c>
      <c r="B801" s="74" t="s">
        <v>546</v>
      </c>
      <c r="C801" s="74" t="s">
        <v>709</v>
      </c>
      <c r="D801" s="74" t="s">
        <v>720</v>
      </c>
      <c r="E801" s="74" t="s">
        <v>455</v>
      </c>
      <c r="F801" s="73">
        <v>831800</v>
      </c>
      <c r="G801" s="73">
        <v>831800</v>
      </c>
      <c r="H801" s="73">
        <v>831800</v>
      </c>
    </row>
    <row r="802" spans="1:8" ht="25.5" outlineLevel="3" x14ac:dyDescent="0.25">
      <c r="A802" s="75" t="s">
        <v>549</v>
      </c>
      <c r="B802" s="74" t="s">
        <v>546</v>
      </c>
      <c r="C802" s="74" t="s">
        <v>709</v>
      </c>
      <c r="D802" s="74" t="s">
        <v>720</v>
      </c>
      <c r="E802" s="74" t="s">
        <v>548</v>
      </c>
      <c r="F802" s="73">
        <v>831800</v>
      </c>
      <c r="G802" s="73">
        <v>831800</v>
      </c>
      <c r="H802" s="73">
        <v>831800</v>
      </c>
    </row>
    <row r="803" spans="1:8" ht="51" outlineLevel="4" x14ac:dyDescent="0.25">
      <c r="A803" s="75" t="s">
        <v>621</v>
      </c>
      <c r="B803" s="74" t="s">
        <v>546</v>
      </c>
      <c r="C803" s="74" t="s">
        <v>709</v>
      </c>
      <c r="D803" s="74" t="s">
        <v>720</v>
      </c>
      <c r="E803" s="74" t="s">
        <v>619</v>
      </c>
      <c r="F803" s="73">
        <v>831800</v>
      </c>
      <c r="G803" s="73">
        <v>831800</v>
      </c>
      <c r="H803" s="73">
        <v>831800</v>
      </c>
    </row>
    <row r="804" spans="1:8" ht="63.75" outlineLevel="2" x14ac:dyDescent="0.25">
      <c r="A804" s="75" t="s">
        <v>689</v>
      </c>
      <c r="B804" s="74" t="s">
        <v>546</v>
      </c>
      <c r="C804" s="74" t="s">
        <v>709</v>
      </c>
      <c r="D804" s="74" t="s">
        <v>719</v>
      </c>
      <c r="E804" s="74" t="s">
        <v>455</v>
      </c>
      <c r="F804" s="73">
        <v>1011853.97</v>
      </c>
      <c r="G804" s="73">
        <v>1047461.09</v>
      </c>
      <c r="H804" s="73">
        <v>1047461.09</v>
      </c>
    </row>
    <row r="805" spans="1:8" ht="25.5" outlineLevel="3" x14ac:dyDescent="0.25">
      <c r="A805" s="75" t="s">
        <v>549</v>
      </c>
      <c r="B805" s="74" t="s">
        <v>546</v>
      </c>
      <c r="C805" s="74" t="s">
        <v>709</v>
      </c>
      <c r="D805" s="74" t="s">
        <v>719</v>
      </c>
      <c r="E805" s="74" t="s">
        <v>548</v>
      </c>
      <c r="F805" s="73">
        <f>1047461.09-35607.12</f>
        <v>1011853.97</v>
      </c>
      <c r="G805" s="73">
        <v>1047461.09</v>
      </c>
      <c r="H805" s="73">
        <v>1047461.09</v>
      </c>
    </row>
    <row r="806" spans="1:8" outlineLevel="4" x14ac:dyDescent="0.25">
      <c r="A806" s="75" t="s">
        <v>614</v>
      </c>
      <c r="B806" s="74" t="s">
        <v>546</v>
      </c>
      <c r="C806" s="74" t="s">
        <v>709</v>
      </c>
      <c r="D806" s="74" t="s">
        <v>719</v>
      </c>
      <c r="E806" s="74" t="s">
        <v>612</v>
      </c>
      <c r="F806" s="73">
        <v>1047461.09</v>
      </c>
      <c r="G806" s="73">
        <v>1047461.09</v>
      </c>
      <c r="H806" s="73">
        <v>1047461.09</v>
      </c>
    </row>
    <row r="807" spans="1:8" ht="25.5" outlineLevel="2" x14ac:dyDescent="0.25">
      <c r="A807" s="75" t="s">
        <v>659</v>
      </c>
      <c r="B807" s="74" t="s">
        <v>546</v>
      </c>
      <c r="C807" s="74" t="s">
        <v>709</v>
      </c>
      <c r="D807" s="74" t="s">
        <v>658</v>
      </c>
      <c r="E807" s="74" t="s">
        <v>455</v>
      </c>
      <c r="F807" s="73">
        <v>19701679.739999998</v>
      </c>
      <c r="G807" s="73">
        <v>19701679.739999998</v>
      </c>
      <c r="H807" s="73">
        <v>19701679.739999998</v>
      </c>
    </row>
    <row r="808" spans="1:8" ht="25.5" outlineLevel="3" x14ac:dyDescent="0.25">
      <c r="A808" s="75" t="s">
        <v>549</v>
      </c>
      <c r="B808" s="74" t="s">
        <v>546</v>
      </c>
      <c r="C808" s="74" t="s">
        <v>709</v>
      </c>
      <c r="D808" s="74" t="s">
        <v>658</v>
      </c>
      <c r="E808" s="74" t="s">
        <v>548</v>
      </c>
      <c r="F808" s="73">
        <v>19701679.739999998</v>
      </c>
      <c r="G808" s="73">
        <v>19701679.739999998</v>
      </c>
      <c r="H808" s="73">
        <v>19701679.739999998</v>
      </c>
    </row>
    <row r="809" spans="1:8" ht="51" outlineLevel="4" x14ac:dyDescent="0.25">
      <c r="A809" s="75" t="s">
        <v>621</v>
      </c>
      <c r="B809" s="74" t="s">
        <v>546</v>
      </c>
      <c r="C809" s="74" t="s">
        <v>709</v>
      </c>
      <c r="D809" s="74" t="s">
        <v>658</v>
      </c>
      <c r="E809" s="74" t="s">
        <v>619</v>
      </c>
      <c r="F809" s="73">
        <v>19701679.739999998</v>
      </c>
      <c r="G809" s="73">
        <v>19701679.739999998</v>
      </c>
      <c r="H809" s="73">
        <v>19701679.739999998</v>
      </c>
    </row>
    <row r="810" spans="1:8" ht="63.75" outlineLevel="2" x14ac:dyDescent="0.25">
      <c r="A810" s="75" t="s">
        <v>718</v>
      </c>
      <c r="B810" s="74" t="s">
        <v>546</v>
      </c>
      <c r="C810" s="74" t="s">
        <v>709</v>
      </c>
      <c r="D810" s="74" t="s">
        <v>717</v>
      </c>
      <c r="E810" s="74" t="s">
        <v>455</v>
      </c>
      <c r="F810" s="73">
        <v>5872800</v>
      </c>
      <c r="G810" s="73">
        <v>5872800</v>
      </c>
      <c r="H810" s="73">
        <v>4496699.32</v>
      </c>
    </row>
    <row r="811" spans="1:8" ht="25.5" outlineLevel="3" x14ac:dyDescent="0.25">
      <c r="A811" s="75" t="s">
        <v>549</v>
      </c>
      <c r="B811" s="74" t="s">
        <v>546</v>
      </c>
      <c r="C811" s="74" t="s">
        <v>709</v>
      </c>
      <c r="D811" s="74" t="s">
        <v>717</v>
      </c>
      <c r="E811" s="74" t="s">
        <v>548</v>
      </c>
      <c r="F811" s="73">
        <v>5872800</v>
      </c>
      <c r="G811" s="73">
        <v>5872800</v>
      </c>
      <c r="H811" s="73">
        <v>4496699.32</v>
      </c>
    </row>
    <row r="812" spans="1:8" outlineLevel="4" x14ac:dyDescent="0.25">
      <c r="A812" s="75" t="s">
        <v>614</v>
      </c>
      <c r="B812" s="74" t="s">
        <v>546</v>
      </c>
      <c r="C812" s="74" t="s">
        <v>709</v>
      </c>
      <c r="D812" s="74" t="s">
        <v>717</v>
      </c>
      <c r="E812" s="74" t="s">
        <v>612</v>
      </c>
      <c r="F812" s="73">
        <v>167629.98000000001</v>
      </c>
      <c r="G812" s="73">
        <v>167629.98000000001</v>
      </c>
      <c r="H812" s="73">
        <v>164519.31</v>
      </c>
    </row>
    <row r="813" spans="1:8" ht="51" outlineLevel="4" x14ac:dyDescent="0.25">
      <c r="A813" s="75" t="s">
        <v>555</v>
      </c>
      <c r="B813" s="74" t="s">
        <v>546</v>
      </c>
      <c r="C813" s="74" t="s">
        <v>709</v>
      </c>
      <c r="D813" s="74" t="s">
        <v>717</v>
      </c>
      <c r="E813" s="74" t="s">
        <v>553</v>
      </c>
      <c r="F813" s="73">
        <v>0</v>
      </c>
      <c r="G813" s="73">
        <v>0</v>
      </c>
      <c r="H813" s="73">
        <v>0</v>
      </c>
    </row>
    <row r="814" spans="1:8" outlineLevel="4" x14ac:dyDescent="0.25">
      <c r="A814" s="75" t="s">
        <v>547</v>
      </c>
      <c r="B814" s="74" t="s">
        <v>546</v>
      </c>
      <c r="C814" s="74" t="s">
        <v>709</v>
      </c>
      <c r="D814" s="74" t="s">
        <v>717</v>
      </c>
      <c r="E814" s="74" t="s">
        <v>543</v>
      </c>
      <c r="F814" s="73">
        <v>5705170.0199999996</v>
      </c>
      <c r="G814" s="73">
        <v>5705170.0199999996</v>
      </c>
      <c r="H814" s="73">
        <v>4332180.01</v>
      </c>
    </row>
    <row r="815" spans="1:8" ht="25.5" outlineLevel="2" x14ac:dyDescent="0.25">
      <c r="A815" s="75" t="s">
        <v>716</v>
      </c>
      <c r="B815" s="74" t="s">
        <v>546</v>
      </c>
      <c r="C815" s="74" t="s">
        <v>709</v>
      </c>
      <c r="D815" s="74" t="s">
        <v>715</v>
      </c>
      <c r="E815" s="74" t="s">
        <v>455</v>
      </c>
      <c r="F815" s="73">
        <v>13100900</v>
      </c>
      <c r="G815" s="73">
        <v>13100900</v>
      </c>
      <c r="H815" s="73">
        <v>13100879</v>
      </c>
    </row>
    <row r="816" spans="1:8" ht="25.5" outlineLevel="3" x14ac:dyDescent="0.25">
      <c r="A816" s="75" t="s">
        <v>549</v>
      </c>
      <c r="B816" s="74" t="s">
        <v>546</v>
      </c>
      <c r="C816" s="74" t="s">
        <v>709</v>
      </c>
      <c r="D816" s="74" t="s">
        <v>715</v>
      </c>
      <c r="E816" s="74" t="s">
        <v>548</v>
      </c>
      <c r="F816" s="73">
        <v>13100900</v>
      </c>
      <c r="G816" s="73">
        <v>13100900</v>
      </c>
      <c r="H816" s="73">
        <v>13100879</v>
      </c>
    </row>
    <row r="817" spans="1:8" ht="51" outlineLevel="4" x14ac:dyDescent="0.25">
      <c r="A817" s="75" t="s">
        <v>621</v>
      </c>
      <c r="B817" s="74" t="s">
        <v>546</v>
      </c>
      <c r="C817" s="74" t="s">
        <v>709</v>
      </c>
      <c r="D817" s="74" t="s">
        <v>715</v>
      </c>
      <c r="E817" s="74" t="s">
        <v>619</v>
      </c>
      <c r="F817" s="73">
        <v>129946</v>
      </c>
      <c r="G817" s="73">
        <v>129946</v>
      </c>
      <c r="H817" s="73">
        <v>129925</v>
      </c>
    </row>
    <row r="818" spans="1:8" ht="51" outlineLevel="4" x14ac:dyDescent="0.25">
      <c r="A818" s="75" t="s">
        <v>555</v>
      </c>
      <c r="B818" s="74" t="s">
        <v>546</v>
      </c>
      <c r="C818" s="74" t="s">
        <v>709</v>
      </c>
      <c r="D818" s="74" t="s">
        <v>715</v>
      </c>
      <c r="E818" s="74" t="s">
        <v>553</v>
      </c>
      <c r="F818" s="73">
        <v>12970954</v>
      </c>
      <c r="G818" s="73">
        <v>12970954</v>
      </c>
      <c r="H818" s="73">
        <v>12970954</v>
      </c>
    </row>
    <row r="819" spans="1:8" ht="38.25" outlineLevel="2" x14ac:dyDescent="0.25">
      <c r="A819" s="75" t="s">
        <v>714</v>
      </c>
      <c r="B819" s="74" t="s">
        <v>546</v>
      </c>
      <c r="C819" s="74" t="s">
        <v>709</v>
      </c>
      <c r="D819" s="74" t="s">
        <v>713</v>
      </c>
      <c r="E819" s="74" t="s">
        <v>455</v>
      </c>
      <c r="F819" s="73">
        <v>23171800</v>
      </c>
      <c r="G819" s="73">
        <v>23171800</v>
      </c>
      <c r="H819" s="73">
        <v>23171800</v>
      </c>
    </row>
    <row r="820" spans="1:8" ht="25.5" outlineLevel="3" x14ac:dyDescent="0.25">
      <c r="A820" s="75" t="s">
        <v>549</v>
      </c>
      <c r="B820" s="74" t="s">
        <v>546</v>
      </c>
      <c r="C820" s="74" t="s">
        <v>709</v>
      </c>
      <c r="D820" s="74" t="s">
        <v>713</v>
      </c>
      <c r="E820" s="74" t="s">
        <v>548</v>
      </c>
      <c r="F820" s="73">
        <v>23171800</v>
      </c>
      <c r="G820" s="73">
        <v>23171800</v>
      </c>
      <c r="H820" s="73">
        <v>23171800</v>
      </c>
    </row>
    <row r="821" spans="1:8" outlineLevel="4" x14ac:dyDescent="0.25">
      <c r="A821" s="75" t="s">
        <v>547</v>
      </c>
      <c r="B821" s="74" t="s">
        <v>546</v>
      </c>
      <c r="C821" s="74" t="s">
        <v>709</v>
      </c>
      <c r="D821" s="74" t="s">
        <v>713</v>
      </c>
      <c r="E821" s="74" t="s">
        <v>543</v>
      </c>
      <c r="F821" s="73">
        <v>23171800</v>
      </c>
      <c r="G821" s="73">
        <v>23171800</v>
      </c>
      <c r="H821" s="73">
        <v>23171800</v>
      </c>
    </row>
    <row r="822" spans="1:8" ht="51" outlineLevel="2" x14ac:dyDescent="0.25">
      <c r="A822" s="75" t="s">
        <v>712</v>
      </c>
      <c r="B822" s="74" t="s">
        <v>546</v>
      </c>
      <c r="C822" s="74" t="s">
        <v>709</v>
      </c>
      <c r="D822" s="74" t="s">
        <v>711</v>
      </c>
      <c r="E822" s="74" t="s">
        <v>455</v>
      </c>
      <c r="F822" s="73">
        <v>119853.06</v>
      </c>
      <c r="G822" s="73">
        <v>119853.06</v>
      </c>
      <c r="H822" s="73">
        <v>119789.61</v>
      </c>
    </row>
    <row r="823" spans="1:8" ht="25.5" outlineLevel="3" x14ac:dyDescent="0.25">
      <c r="A823" s="75" t="s">
        <v>549</v>
      </c>
      <c r="B823" s="74" t="s">
        <v>546</v>
      </c>
      <c r="C823" s="74" t="s">
        <v>709</v>
      </c>
      <c r="D823" s="74" t="s">
        <v>711</v>
      </c>
      <c r="E823" s="74" t="s">
        <v>548</v>
      </c>
      <c r="F823" s="73">
        <v>119853.06</v>
      </c>
      <c r="G823" s="73">
        <v>119853.06</v>
      </c>
      <c r="H823" s="73">
        <v>119789.61</v>
      </c>
    </row>
    <row r="824" spans="1:8" outlineLevel="4" x14ac:dyDescent="0.25">
      <c r="A824" s="75" t="s">
        <v>614</v>
      </c>
      <c r="B824" s="74" t="s">
        <v>546</v>
      </c>
      <c r="C824" s="74" t="s">
        <v>709</v>
      </c>
      <c r="D824" s="74" t="s">
        <v>711</v>
      </c>
      <c r="E824" s="74" t="s">
        <v>612</v>
      </c>
      <c r="F824" s="73">
        <v>3421.02</v>
      </c>
      <c r="G824" s="73">
        <v>3421.02</v>
      </c>
      <c r="H824" s="73">
        <v>3357.57</v>
      </c>
    </row>
    <row r="825" spans="1:8" ht="51" outlineLevel="4" x14ac:dyDescent="0.25">
      <c r="A825" s="75" t="s">
        <v>555</v>
      </c>
      <c r="B825" s="74" t="s">
        <v>546</v>
      </c>
      <c r="C825" s="74" t="s">
        <v>709</v>
      </c>
      <c r="D825" s="74" t="s">
        <v>711</v>
      </c>
      <c r="E825" s="74" t="s">
        <v>553</v>
      </c>
      <c r="F825" s="73">
        <v>0</v>
      </c>
      <c r="G825" s="73">
        <v>0</v>
      </c>
      <c r="H825" s="73">
        <v>0</v>
      </c>
    </row>
    <row r="826" spans="1:8" outlineLevel="4" x14ac:dyDescent="0.25">
      <c r="A826" s="75" t="s">
        <v>547</v>
      </c>
      <c r="B826" s="74" t="s">
        <v>546</v>
      </c>
      <c r="C826" s="74" t="s">
        <v>709</v>
      </c>
      <c r="D826" s="74" t="s">
        <v>711</v>
      </c>
      <c r="E826" s="74" t="s">
        <v>543</v>
      </c>
      <c r="F826" s="73">
        <v>116432.04</v>
      </c>
      <c r="G826" s="73">
        <v>116432.04</v>
      </c>
      <c r="H826" s="73">
        <v>116432.04</v>
      </c>
    </row>
    <row r="827" spans="1:8" ht="63.75" outlineLevel="2" x14ac:dyDescent="0.25">
      <c r="A827" s="75" t="s">
        <v>710</v>
      </c>
      <c r="B827" s="74" t="s">
        <v>546</v>
      </c>
      <c r="C827" s="74" t="s">
        <v>709</v>
      </c>
      <c r="D827" s="74" t="s">
        <v>708</v>
      </c>
      <c r="E827" s="74" t="s">
        <v>455</v>
      </c>
      <c r="F827" s="73">
        <v>1012700</v>
      </c>
      <c r="G827" s="73">
        <v>1012700</v>
      </c>
      <c r="H827" s="73">
        <v>1012700</v>
      </c>
    </row>
    <row r="828" spans="1:8" ht="25.5" outlineLevel="3" x14ac:dyDescent="0.25">
      <c r="A828" s="75" t="s">
        <v>549</v>
      </c>
      <c r="B828" s="74" t="s">
        <v>546</v>
      </c>
      <c r="C828" s="74" t="s">
        <v>709</v>
      </c>
      <c r="D828" s="74" t="s">
        <v>708</v>
      </c>
      <c r="E828" s="74" t="s">
        <v>548</v>
      </c>
      <c r="F828" s="73">
        <v>1012700</v>
      </c>
      <c r="G828" s="73">
        <v>1012700</v>
      </c>
      <c r="H828" s="73">
        <v>1012700</v>
      </c>
    </row>
    <row r="829" spans="1:8" ht="51" outlineLevel="4" x14ac:dyDescent="0.25">
      <c r="A829" s="75" t="s">
        <v>621</v>
      </c>
      <c r="B829" s="74" t="s">
        <v>546</v>
      </c>
      <c r="C829" s="74" t="s">
        <v>709</v>
      </c>
      <c r="D829" s="74" t="s">
        <v>708</v>
      </c>
      <c r="E829" s="74" t="s">
        <v>619</v>
      </c>
      <c r="F829" s="73">
        <v>1012700</v>
      </c>
      <c r="G829" s="73">
        <v>1012700</v>
      </c>
      <c r="H829" s="73">
        <v>1012700</v>
      </c>
    </row>
    <row r="830" spans="1:8" outlineLevel="1" x14ac:dyDescent="0.25">
      <c r="A830" s="75" t="s">
        <v>707</v>
      </c>
      <c r="B830" s="74" t="s">
        <v>546</v>
      </c>
      <c r="C830" s="74" t="s">
        <v>681</v>
      </c>
      <c r="D830" s="74" t="s">
        <v>457</v>
      </c>
      <c r="E830" s="74" t="s">
        <v>455</v>
      </c>
      <c r="F830" s="73">
        <v>130267753.38</v>
      </c>
      <c r="G830" s="73">
        <v>130267753.38</v>
      </c>
      <c r="H830" s="73">
        <v>130073351.83</v>
      </c>
    </row>
    <row r="831" spans="1:8" ht="51" outlineLevel="2" x14ac:dyDescent="0.25">
      <c r="A831" s="75" t="s">
        <v>706</v>
      </c>
      <c r="B831" s="74" t="s">
        <v>546</v>
      </c>
      <c r="C831" s="74" t="s">
        <v>681</v>
      </c>
      <c r="D831" s="74" t="s">
        <v>705</v>
      </c>
      <c r="E831" s="74" t="s">
        <v>455</v>
      </c>
      <c r="F831" s="73">
        <v>1892053.92</v>
      </c>
      <c r="G831" s="73">
        <v>1892053.92</v>
      </c>
      <c r="H831" s="73">
        <v>1892053.92</v>
      </c>
    </row>
    <row r="832" spans="1:8" ht="25.5" outlineLevel="3" x14ac:dyDescent="0.25">
      <c r="A832" s="75" t="s">
        <v>549</v>
      </c>
      <c r="B832" s="74" t="s">
        <v>546</v>
      </c>
      <c r="C832" s="74" t="s">
        <v>681</v>
      </c>
      <c r="D832" s="74" t="s">
        <v>705</v>
      </c>
      <c r="E832" s="74" t="s">
        <v>548</v>
      </c>
      <c r="F832" s="73">
        <v>1892053.92</v>
      </c>
      <c r="G832" s="73">
        <v>1892053.92</v>
      </c>
      <c r="H832" s="73">
        <v>1892053.92</v>
      </c>
    </row>
    <row r="833" spans="1:8" ht="25.5" outlineLevel="4" x14ac:dyDescent="0.25">
      <c r="A833" s="75" t="s">
        <v>586</v>
      </c>
      <c r="B833" s="74" t="s">
        <v>546</v>
      </c>
      <c r="C833" s="74" t="s">
        <v>681</v>
      </c>
      <c r="D833" s="74" t="s">
        <v>705</v>
      </c>
      <c r="E833" s="74" t="s">
        <v>584</v>
      </c>
      <c r="F833" s="73">
        <v>1892053.92</v>
      </c>
      <c r="G833" s="73">
        <v>1892053.92</v>
      </c>
      <c r="H833" s="73">
        <v>1892053.92</v>
      </c>
    </row>
    <row r="834" spans="1:8" ht="25.5" outlineLevel="2" x14ac:dyDescent="0.25">
      <c r="A834" s="75" t="s">
        <v>583</v>
      </c>
      <c r="B834" s="74" t="s">
        <v>546</v>
      </c>
      <c r="C834" s="74" t="s">
        <v>681</v>
      </c>
      <c r="D834" s="74" t="s">
        <v>582</v>
      </c>
      <c r="E834" s="74" t="s">
        <v>455</v>
      </c>
      <c r="F834" s="73">
        <v>828360</v>
      </c>
      <c r="G834" s="73">
        <v>828360</v>
      </c>
      <c r="H834" s="73">
        <v>828360</v>
      </c>
    </row>
    <row r="835" spans="1:8" ht="25.5" outlineLevel="3" x14ac:dyDescent="0.25">
      <c r="A835" s="75" t="s">
        <v>549</v>
      </c>
      <c r="B835" s="74" t="s">
        <v>546</v>
      </c>
      <c r="C835" s="74" t="s">
        <v>681</v>
      </c>
      <c r="D835" s="74" t="s">
        <v>582</v>
      </c>
      <c r="E835" s="74" t="s">
        <v>548</v>
      </c>
      <c r="F835" s="73">
        <v>828360</v>
      </c>
      <c r="G835" s="73">
        <v>828360</v>
      </c>
      <c r="H835" s="73">
        <v>828360</v>
      </c>
    </row>
    <row r="836" spans="1:8" outlineLevel="4" x14ac:dyDescent="0.25">
      <c r="A836" s="75" t="s">
        <v>547</v>
      </c>
      <c r="B836" s="74" t="s">
        <v>546</v>
      </c>
      <c r="C836" s="74" t="s">
        <v>681</v>
      </c>
      <c r="D836" s="74" t="s">
        <v>582</v>
      </c>
      <c r="E836" s="74" t="s">
        <v>543</v>
      </c>
      <c r="F836" s="73">
        <v>828360</v>
      </c>
      <c r="G836" s="73">
        <v>828360</v>
      </c>
      <c r="H836" s="73">
        <v>828360</v>
      </c>
    </row>
    <row r="837" spans="1:8" ht="25.5" outlineLevel="2" x14ac:dyDescent="0.25">
      <c r="A837" s="75" t="s">
        <v>704</v>
      </c>
      <c r="B837" s="74" t="s">
        <v>546</v>
      </c>
      <c r="C837" s="74" t="s">
        <v>681</v>
      </c>
      <c r="D837" s="74" t="s">
        <v>703</v>
      </c>
      <c r="E837" s="74" t="s">
        <v>455</v>
      </c>
      <c r="F837" s="73">
        <v>1443503.04</v>
      </c>
      <c r="G837" s="73">
        <v>1443503.04</v>
      </c>
      <c r="H837" s="73">
        <v>1442669.7</v>
      </c>
    </row>
    <row r="838" spans="1:8" ht="25.5" outlineLevel="3" x14ac:dyDescent="0.25">
      <c r="A838" s="75" t="s">
        <v>549</v>
      </c>
      <c r="B838" s="74" t="s">
        <v>546</v>
      </c>
      <c r="C838" s="74" t="s">
        <v>681</v>
      </c>
      <c r="D838" s="74" t="s">
        <v>703</v>
      </c>
      <c r="E838" s="74" t="s">
        <v>548</v>
      </c>
      <c r="F838" s="73">
        <v>1443503.04</v>
      </c>
      <c r="G838" s="73">
        <v>1443503.04</v>
      </c>
      <c r="H838" s="73">
        <v>1442669.7</v>
      </c>
    </row>
    <row r="839" spans="1:8" outlineLevel="4" x14ac:dyDescent="0.25">
      <c r="A839" s="75" t="s">
        <v>547</v>
      </c>
      <c r="B839" s="74" t="s">
        <v>546</v>
      </c>
      <c r="C839" s="74" t="s">
        <v>681</v>
      </c>
      <c r="D839" s="74" t="s">
        <v>703</v>
      </c>
      <c r="E839" s="74" t="s">
        <v>543</v>
      </c>
      <c r="F839" s="73">
        <v>1443503.04</v>
      </c>
      <c r="G839" s="73">
        <v>1443503.04</v>
      </c>
      <c r="H839" s="73">
        <v>1442669.7</v>
      </c>
    </row>
    <row r="840" spans="1:8" ht="25.5" outlineLevel="2" x14ac:dyDescent="0.25">
      <c r="A840" s="75" t="s">
        <v>702</v>
      </c>
      <c r="B840" s="74" t="s">
        <v>546</v>
      </c>
      <c r="C840" s="74" t="s">
        <v>681</v>
      </c>
      <c r="D840" s="74" t="s">
        <v>701</v>
      </c>
      <c r="E840" s="74" t="s">
        <v>455</v>
      </c>
      <c r="F840" s="73">
        <v>406714</v>
      </c>
      <c r="G840" s="73">
        <v>406714</v>
      </c>
      <c r="H840" s="73">
        <v>406714</v>
      </c>
    </row>
    <row r="841" spans="1:8" ht="25.5" outlineLevel="3" x14ac:dyDescent="0.25">
      <c r="A841" s="75" t="s">
        <v>549</v>
      </c>
      <c r="B841" s="74" t="s">
        <v>546</v>
      </c>
      <c r="C841" s="74" t="s">
        <v>681</v>
      </c>
      <c r="D841" s="74" t="s">
        <v>701</v>
      </c>
      <c r="E841" s="74" t="s">
        <v>548</v>
      </c>
      <c r="F841" s="73">
        <v>406714</v>
      </c>
      <c r="G841" s="73">
        <v>406714</v>
      </c>
      <c r="H841" s="73">
        <v>406714</v>
      </c>
    </row>
    <row r="842" spans="1:8" outlineLevel="4" x14ac:dyDescent="0.25">
      <c r="A842" s="75" t="s">
        <v>547</v>
      </c>
      <c r="B842" s="74" t="s">
        <v>546</v>
      </c>
      <c r="C842" s="74" t="s">
        <v>681</v>
      </c>
      <c r="D842" s="74" t="s">
        <v>701</v>
      </c>
      <c r="E842" s="74" t="s">
        <v>543</v>
      </c>
      <c r="F842" s="73">
        <v>406714</v>
      </c>
      <c r="G842" s="73">
        <v>406714</v>
      </c>
      <c r="H842" s="73">
        <v>406714</v>
      </c>
    </row>
    <row r="843" spans="1:8" ht="25.5" outlineLevel="2" x14ac:dyDescent="0.25">
      <c r="A843" s="75" t="s">
        <v>700</v>
      </c>
      <c r="B843" s="74" t="s">
        <v>546</v>
      </c>
      <c r="C843" s="74" t="s">
        <v>681</v>
      </c>
      <c r="D843" s="74" t="s">
        <v>699</v>
      </c>
      <c r="E843" s="74" t="s">
        <v>455</v>
      </c>
      <c r="F843" s="73">
        <v>4255807.53</v>
      </c>
      <c r="G843" s="73">
        <v>4255807.53</v>
      </c>
      <c r="H843" s="73">
        <v>4118009.86</v>
      </c>
    </row>
    <row r="844" spans="1:8" ht="25.5" outlineLevel="3" x14ac:dyDescent="0.25">
      <c r="A844" s="75" t="s">
        <v>549</v>
      </c>
      <c r="B844" s="74" t="s">
        <v>546</v>
      </c>
      <c r="C844" s="74" t="s">
        <v>681</v>
      </c>
      <c r="D844" s="74" t="s">
        <v>699</v>
      </c>
      <c r="E844" s="74" t="s">
        <v>548</v>
      </c>
      <c r="F844" s="73">
        <v>4255807.53</v>
      </c>
      <c r="G844" s="73">
        <v>4255807.53</v>
      </c>
      <c r="H844" s="73">
        <v>4118009.86</v>
      </c>
    </row>
    <row r="845" spans="1:8" outlineLevel="4" x14ac:dyDescent="0.25">
      <c r="A845" s="75" t="s">
        <v>547</v>
      </c>
      <c r="B845" s="74" t="s">
        <v>546</v>
      </c>
      <c r="C845" s="74" t="s">
        <v>681</v>
      </c>
      <c r="D845" s="74" t="s">
        <v>699</v>
      </c>
      <c r="E845" s="74" t="s">
        <v>543</v>
      </c>
      <c r="F845" s="73">
        <v>4255807.53</v>
      </c>
      <c r="G845" s="73">
        <v>4255807.53</v>
      </c>
      <c r="H845" s="73">
        <v>4118009.86</v>
      </c>
    </row>
    <row r="846" spans="1:8" outlineLevel="2" x14ac:dyDescent="0.25">
      <c r="A846" s="75" t="s">
        <v>698</v>
      </c>
      <c r="B846" s="74" t="s">
        <v>546</v>
      </c>
      <c r="C846" s="74" t="s">
        <v>681</v>
      </c>
      <c r="D846" s="74" t="s">
        <v>697</v>
      </c>
      <c r="E846" s="74" t="s">
        <v>455</v>
      </c>
      <c r="F846" s="73">
        <v>120269.84</v>
      </c>
      <c r="G846" s="73">
        <v>120269.84</v>
      </c>
      <c r="H846" s="73">
        <v>120269.84</v>
      </c>
    </row>
    <row r="847" spans="1:8" ht="25.5" outlineLevel="3" x14ac:dyDescent="0.25">
      <c r="A847" s="75" t="s">
        <v>549</v>
      </c>
      <c r="B847" s="74" t="s">
        <v>546</v>
      </c>
      <c r="C847" s="74" t="s">
        <v>681</v>
      </c>
      <c r="D847" s="74" t="s">
        <v>697</v>
      </c>
      <c r="E847" s="74" t="s">
        <v>548</v>
      </c>
      <c r="F847" s="73">
        <v>120269.84</v>
      </c>
      <c r="G847" s="73">
        <v>120269.84</v>
      </c>
      <c r="H847" s="73">
        <v>120269.84</v>
      </c>
    </row>
    <row r="848" spans="1:8" outlineLevel="4" x14ac:dyDescent="0.25">
      <c r="A848" s="75" t="s">
        <v>547</v>
      </c>
      <c r="B848" s="74" t="s">
        <v>546</v>
      </c>
      <c r="C848" s="74" t="s">
        <v>681</v>
      </c>
      <c r="D848" s="74" t="s">
        <v>697</v>
      </c>
      <c r="E848" s="74" t="s">
        <v>543</v>
      </c>
      <c r="F848" s="73">
        <v>120269.84</v>
      </c>
      <c r="G848" s="73">
        <v>120269.84</v>
      </c>
      <c r="H848" s="73">
        <v>120269.84</v>
      </c>
    </row>
    <row r="849" spans="1:8" ht="25.5" outlineLevel="2" x14ac:dyDescent="0.25">
      <c r="A849" s="75" t="s">
        <v>662</v>
      </c>
      <c r="B849" s="74" t="s">
        <v>546</v>
      </c>
      <c r="C849" s="74" t="s">
        <v>681</v>
      </c>
      <c r="D849" s="74" t="s">
        <v>661</v>
      </c>
      <c r="E849" s="74" t="s">
        <v>455</v>
      </c>
      <c r="F849" s="73">
        <v>716006.1</v>
      </c>
      <c r="G849" s="73">
        <v>716006.1</v>
      </c>
      <c r="H849" s="73">
        <v>716006.1</v>
      </c>
    </row>
    <row r="850" spans="1:8" ht="25.5" outlineLevel="3" x14ac:dyDescent="0.25">
      <c r="A850" s="75" t="s">
        <v>549</v>
      </c>
      <c r="B850" s="74" t="s">
        <v>546</v>
      </c>
      <c r="C850" s="74" t="s">
        <v>681</v>
      </c>
      <c r="D850" s="74" t="s">
        <v>661</v>
      </c>
      <c r="E850" s="74" t="s">
        <v>548</v>
      </c>
      <c r="F850" s="73">
        <v>716006.1</v>
      </c>
      <c r="G850" s="73">
        <v>716006.1</v>
      </c>
      <c r="H850" s="73">
        <v>716006.1</v>
      </c>
    </row>
    <row r="851" spans="1:8" outlineLevel="4" x14ac:dyDescent="0.25">
      <c r="A851" s="75" t="s">
        <v>547</v>
      </c>
      <c r="B851" s="74" t="s">
        <v>546</v>
      </c>
      <c r="C851" s="74" t="s">
        <v>681</v>
      </c>
      <c r="D851" s="74" t="s">
        <v>661</v>
      </c>
      <c r="E851" s="74" t="s">
        <v>543</v>
      </c>
      <c r="F851" s="73">
        <v>716006.1</v>
      </c>
      <c r="G851" s="73">
        <v>716006.1</v>
      </c>
      <c r="H851" s="73">
        <v>716006.1</v>
      </c>
    </row>
    <row r="852" spans="1:8" ht="38.25" outlineLevel="2" x14ac:dyDescent="0.25">
      <c r="A852" s="75" t="s">
        <v>696</v>
      </c>
      <c r="B852" s="74" t="s">
        <v>546</v>
      </c>
      <c r="C852" s="74" t="s">
        <v>681</v>
      </c>
      <c r="D852" s="74" t="s">
        <v>695</v>
      </c>
      <c r="E852" s="74" t="s">
        <v>455</v>
      </c>
      <c r="F852" s="73">
        <v>121449</v>
      </c>
      <c r="G852" s="73">
        <v>121449</v>
      </c>
      <c r="H852" s="73">
        <v>121449</v>
      </c>
    </row>
    <row r="853" spans="1:8" ht="25.5" outlineLevel="3" x14ac:dyDescent="0.25">
      <c r="A853" s="75" t="s">
        <v>549</v>
      </c>
      <c r="B853" s="74" t="s">
        <v>546</v>
      </c>
      <c r="C853" s="74" t="s">
        <v>681</v>
      </c>
      <c r="D853" s="74" t="s">
        <v>695</v>
      </c>
      <c r="E853" s="74" t="s">
        <v>548</v>
      </c>
      <c r="F853" s="73">
        <v>121449</v>
      </c>
      <c r="G853" s="73">
        <v>121449</v>
      </c>
      <c r="H853" s="73">
        <v>121449</v>
      </c>
    </row>
    <row r="854" spans="1:8" outlineLevel="4" x14ac:dyDescent="0.25">
      <c r="A854" s="75" t="s">
        <v>547</v>
      </c>
      <c r="B854" s="74" t="s">
        <v>546</v>
      </c>
      <c r="C854" s="74" t="s">
        <v>681</v>
      </c>
      <c r="D854" s="74" t="s">
        <v>695</v>
      </c>
      <c r="E854" s="74" t="s">
        <v>543</v>
      </c>
      <c r="F854" s="73">
        <v>121449</v>
      </c>
      <c r="G854" s="73">
        <v>121449</v>
      </c>
      <c r="H854" s="73">
        <v>121449</v>
      </c>
    </row>
    <row r="855" spans="1:8" ht="25.5" outlineLevel="2" x14ac:dyDescent="0.25">
      <c r="A855" s="75" t="s">
        <v>694</v>
      </c>
      <c r="B855" s="74" t="s">
        <v>546</v>
      </c>
      <c r="C855" s="74" t="s">
        <v>681</v>
      </c>
      <c r="D855" s="74" t="s">
        <v>693</v>
      </c>
      <c r="E855" s="74" t="s">
        <v>455</v>
      </c>
      <c r="F855" s="73">
        <v>365375.6</v>
      </c>
      <c r="G855" s="73">
        <v>365375.6</v>
      </c>
      <c r="H855" s="73">
        <v>365375.6</v>
      </c>
    </row>
    <row r="856" spans="1:8" ht="25.5" outlineLevel="3" x14ac:dyDescent="0.25">
      <c r="A856" s="75" t="s">
        <v>549</v>
      </c>
      <c r="B856" s="74" t="s">
        <v>546</v>
      </c>
      <c r="C856" s="74" t="s">
        <v>681</v>
      </c>
      <c r="D856" s="74" t="s">
        <v>693</v>
      </c>
      <c r="E856" s="74" t="s">
        <v>548</v>
      </c>
      <c r="F856" s="73">
        <v>365375.6</v>
      </c>
      <c r="G856" s="73">
        <v>365375.6</v>
      </c>
      <c r="H856" s="73">
        <v>365375.6</v>
      </c>
    </row>
    <row r="857" spans="1:8" outlineLevel="4" x14ac:dyDescent="0.25">
      <c r="A857" s="75" t="s">
        <v>547</v>
      </c>
      <c r="B857" s="74" t="s">
        <v>546</v>
      </c>
      <c r="C857" s="74" t="s">
        <v>681</v>
      </c>
      <c r="D857" s="74" t="s">
        <v>693</v>
      </c>
      <c r="E857" s="74" t="s">
        <v>543</v>
      </c>
      <c r="F857" s="73">
        <v>365375.6</v>
      </c>
      <c r="G857" s="73">
        <v>365375.6</v>
      </c>
      <c r="H857" s="73">
        <v>365375.6</v>
      </c>
    </row>
    <row r="858" spans="1:8" ht="51" outlineLevel="2" x14ac:dyDescent="0.25">
      <c r="A858" s="75" t="s">
        <v>570</v>
      </c>
      <c r="B858" s="74" t="s">
        <v>546</v>
      </c>
      <c r="C858" s="74" t="s">
        <v>681</v>
      </c>
      <c r="D858" s="74" t="s">
        <v>692</v>
      </c>
      <c r="E858" s="74" t="s">
        <v>455</v>
      </c>
      <c r="F858" s="73">
        <v>660000</v>
      </c>
      <c r="G858" s="73">
        <v>660000</v>
      </c>
      <c r="H858" s="73">
        <v>604230.06000000006</v>
      </c>
    </row>
    <row r="859" spans="1:8" ht="25.5" outlineLevel="3" x14ac:dyDescent="0.25">
      <c r="A859" s="75" t="s">
        <v>549</v>
      </c>
      <c r="B859" s="74" t="s">
        <v>546</v>
      </c>
      <c r="C859" s="74" t="s">
        <v>681</v>
      </c>
      <c r="D859" s="74" t="s">
        <v>692</v>
      </c>
      <c r="E859" s="74" t="s">
        <v>548</v>
      </c>
      <c r="F859" s="73">
        <v>660000</v>
      </c>
      <c r="G859" s="73">
        <v>660000</v>
      </c>
      <c r="H859" s="73">
        <v>604230.06000000006</v>
      </c>
    </row>
    <row r="860" spans="1:8" outlineLevel="4" x14ac:dyDescent="0.25">
      <c r="A860" s="75" t="s">
        <v>547</v>
      </c>
      <c r="B860" s="74" t="s">
        <v>546</v>
      </c>
      <c r="C860" s="74" t="s">
        <v>681</v>
      </c>
      <c r="D860" s="74" t="s">
        <v>692</v>
      </c>
      <c r="E860" s="74" t="s">
        <v>543</v>
      </c>
      <c r="F860" s="73">
        <v>660000</v>
      </c>
      <c r="G860" s="73">
        <v>660000</v>
      </c>
      <c r="H860" s="73">
        <v>604230.06000000006</v>
      </c>
    </row>
    <row r="861" spans="1:8" ht="25.5" outlineLevel="2" x14ac:dyDescent="0.25">
      <c r="A861" s="75" t="s">
        <v>691</v>
      </c>
      <c r="B861" s="74" t="s">
        <v>546</v>
      </c>
      <c r="C861" s="74" t="s">
        <v>681</v>
      </c>
      <c r="D861" s="74" t="s">
        <v>690</v>
      </c>
      <c r="E861" s="74" t="s">
        <v>455</v>
      </c>
      <c r="F861" s="73">
        <v>61132586.43</v>
      </c>
      <c r="G861" s="73">
        <v>61132586.43</v>
      </c>
      <c r="H861" s="73">
        <v>61132586.43</v>
      </c>
    </row>
    <row r="862" spans="1:8" ht="25.5" outlineLevel="3" x14ac:dyDescent="0.25">
      <c r="A862" s="75" t="s">
        <v>549</v>
      </c>
      <c r="B862" s="74" t="s">
        <v>546</v>
      </c>
      <c r="C862" s="74" t="s">
        <v>681</v>
      </c>
      <c r="D862" s="74" t="s">
        <v>690</v>
      </c>
      <c r="E862" s="74" t="s">
        <v>548</v>
      </c>
      <c r="F862" s="73">
        <v>61132586.43</v>
      </c>
      <c r="G862" s="73">
        <v>61132586.43</v>
      </c>
      <c r="H862" s="73">
        <v>61132586.43</v>
      </c>
    </row>
    <row r="863" spans="1:8" ht="51" outlineLevel="4" x14ac:dyDescent="0.25">
      <c r="A863" s="75" t="s">
        <v>555</v>
      </c>
      <c r="B863" s="74" t="s">
        <v>546</v>
      </c>
      <c r="C863" s="74" t="s">
        <v>681</v>
      </c>
      <c r="D863" s="74" t="s">
        <v>690</v>
      </c>
      <c r="E863" s="74" t="s">
        <v>553</v>
      </c>
      <c r="F863" s="73">
        <v>61132586.43</v>
      </c>
      <c r="G863" s="73">
        <v>61132586.43</v>
      </c>
      <c r="H863" s="73">
        <v>61132586.43</v>
      </c>
    </row>
    <row r="864" spans="1:8" ht="63.75" outlineLevel="2" x14ac:dyDescent="0.25">
      <c r="A864" s="75" t="s">
        <v>689</v>
      </c>
      <c r="B864" s="74" t="s">
        <v>546</v>
      </c>
      <c r="C864" s="74" t="s">
        <v>681</v>
      </c>
      <c r="D864" s="74" t="s">
        <v>688</v>
      </c>
      <c r="E864" s="74" t="s">
        <v>455</v>
      </c>
      <c r="F864" s="73">
        <v>163036.44</v>
      </c>
      <c r="G864" s="73">
        <v>163036.44</v>
      </c>
      <c r="H864" s="73">
        <v>163036.44</v>
      </c>
    </row>
    <row r="865" spans="1:8" ht="25.5" outlineLevel="3" x14ac:dyDescent="0.25">
      <c r="A865" s="75" t="s">
        <v>549</v>
      </c>
      <c r="B865" s="74" t="s">
        <v>546</v>
      </c>
      <c r="C865" s="74" t="s">
        <v>681</v>
      </c>
      <c r="D865" s="74" t="s">
        <v>688</v>
      </c>
      <c r="E865" s="74" t="s">
        <v>548</v>
      </c>
      <c r="F865" s="73">
        <v>163036.44</v>
      </c>
      <c r="G865" s="73">
        <v>163036.44</v>
      </c>
      <c r="H865" s="73">
        <v>163036.44</v>
      </c>
    </row>
    <row r="866" spans="1:8" outlineLevel="4" x14ac:dyDescent="0.25">
      <c r="A866" s="75" t="s">
        <v>547</v>
      </c>
      <c r="B866" s="74" t="s">
        <v>546</v>
      </c>
      <c r="C866" s="74" t="s">
        <v>681</v>
      </c>
      <c r="D866" s="74" t="s">
        <v>688</v>
      </c>
      <c r="E866" s="74" t="s">
        <v>543</v>
      </c>
      <c r="F866" s="73">
        <v>163036.44</v>
      </c>
      <c r="G866" s="73">
        <v>163036.44</v>
      </c>
      <c r="H866" s="73">
        <v>163036.44</v>
      </c>
    </row>
    <row r="867" spans="1:8" ht="51" outlineLevel="2" x14ac:dyDescent="0.25">
      <c r="A867" s="75" t="s">
        <v>570</v>
      </c>
      <c r="B867" s="74" t="s">
        <v>546</v>
      </c>
      <c r="C867" s="74" t="s">
        <v>681</v>
      </c>
      <c r="D867" s="74" t="s">
        <v>687</v>
      </c>
      <c r="E867" s="74" t="s">
        <v>455</v>
      </c>
      <c r="F867" s="73">
        <v>557891.27</v>
      </c>
      <c r="G867" s="73">
        <v>557891.27</v>
      </c>
      <c r="H867" s="73">
        <v>557891.27</v>
      </c>
    </row>
    <row r="868" spans="1:8" ht="25.5" outlineLevel="3" x14ac:dyDescent="0.25">
      <c r="A868" s="75" t="s">
        <v>549</v>
      </c>
      <c r="B868" s="74" t="s">
        <v>546</v>
      </c>
      <c r="C868" s="74" t="s">
        <v>681</v>
      </c>
      <c r="D868" s="74" t="s">
        <v>687</v>
      </c>
      <c r="E868" s="74" t="s">
        <v>548</v>
      </c>
      <c r="F868" s="73">
        <v>557891.27</v>
      </c>
      <c r="G868" s="73">
        <v>557891.27</v>
      </c>
      <c r="H868" s="73">
        <v>557891.27</v>
      </c>
    </row>
    <row r="869" spans="1:8" outlineLevel="4" x14ac:dyDescent="0.25">
      <c r="A869" s="75" t="s">
        <v>614</v>
      </c>
      <c r="B869" s="74" t="s">
        <v>546</v>
      </c>
      <c r="C869" s="74" t="s">
        <v>681</v>
      </c>
      <c r="D869" s="74" t="s">
        <v>687</v>
      </c>
      <c r="E869" s="74" t="s">
        <v>612</v>
      </c>
      <c r="F869" s="73">
        <v>557891.27</v>
      </c>
      <c r="G869" s="73">
        <v>557891.27</v>
      </c>
      <c r="H869" s="73">
        <v>557891.27</v>
      </c>
    </row>
    <row r="870" spans="1:8" ht="25.5" outlineLevel="2" x14ac:dyDescent="0.25">
      <c r="A870" s="75" t="s">
        <v>686</v>
      </c>
      <c r="B870" s="74" t="s">
        <v>546</v>
      </c>
      <c r="C870" s="74" t="s">
        <v>681</v>
      </c>
      <c r="D870" s="74" t="s">
        <v>685</v>
      </c>
      <c r="E870" s="74" t="s">
        <v>455</v>
      </c>
      <c r="F870" s="73">
        <v>54018100.210000001</v>
      </c>
      <c r="G870" s="73">
        <v>54018100.210000001</v>
      </c>
      <c r="H870" s="73">
        <v>54018099.609999999</v>
      </c>
    </row>
    <row r="871" spans="1:8" ht="25.5" outlineLevel="3" x14ac:dyDescent="0.25">
      <c r="A871" s="75" t="s">
        <v>549</v>
      </c>
      <c r="B871" s="74" t="s">
        <v>546</v>
      </c>
      <c r="C871" s="74" t="s">
        <v>681</v>
      </c>
      <c r="D871" s="74" t="s">
        <v>685</v>
      </c>
      <c r="E871" s="74" t="s">
        <v>548</v>
      </c>
      <c r="F871" s="73">
        <v>54018100.210000001</v>
      </c>
      <c r="G871" s="73">
        <v>54018100.210000001</v>
      </c>
      <c r="H871" s="73">
        <v>54018099.609999999</v>
      </c>
    </row>
    <row r="872" spans="1:8" ht="51" outlineLevel="4" x14ac:dyDescent="0.25">
      <c r="A872" s="75" t="s">
        <v>621</v>
      </c>
      <c r="B872" s="74" t="s">
        <v>546</v>
      </c>
      <c r="C872" s="74" t="s">
        <v>681</v>
      </c>
      <c r="D872" s="74" t="s">
        <v>685</v>
      </c>
      <c r="E872" s="74" t="s">
        <v>619</v>
      </c>
      <c r="F872" s="73">
        <v>54018100.210000001</v>
      </c>
      <c r="G872" s="73">
        <v>54018100.210000001</v>
      </c>
      <c r="H872" s="73">
        <v>54018099.609999999</v>
      </c>
    </row>
    <row r="873" spans="1:8" ht="38.25" outlineLevel="2" x14ac:dyDescent="0.25">
      <c r="A873" s="75" t="s">
        <v>684</v>
      </c>
      <c r="B873" s="74" t="s">
        <v>546</v>
      </c>
      <c r="C873" s="74" t="s">
        <v>681</v>
      </c>
      <c r="D873" s="74" t="s">
        <v>683</v>
      </c>
      <c r="E873" s="74" t="s">
        <v>455</v>
      </c>
      <c r="F873" s="73">
        <v>135600</v>
      </c>
      <c r="G873" s="73">
        <v>135600</v>
      </c>
      <c r="H873" s="73">
        <v>135600</v>
      </c>
    </row>
    <row r="874" spans="1:8" ht="25.5" outlineLevel="3" x14ac:dyDescent="0.25">
      <c r="A874" s="75" t="s">
        <v>549</v>
      </c>
      <c r="B874" s="74" t="s">
        <v>546</v>
      </c>
      <c r="C874" s="74" t="s">
        <v>681</v>
      </c>
      <c r="D874" s="74" t="s">
        <v>683</v>
      </c>
      <c r="E874" s="74" t="s">
        <v>548</v>
      </c>
      <c r="F874" s="73">
        <v>135600</v>
      </c>
      <c r="G874" s="73">
        <v>135600</v>
      </c>
      <c r="H874" s="73">
        <v>135600</v>
      </c>
    </row>
    <row r="875" spans="1:8" outlineLevel="4" x14ac:dyDescent="0.25">
      <c r="A875" s="75" t="s">
        <v>614</v>
      </c>
      <c r="B875" s="74" t="s">
        <v>546</v>
      </c>
      <c r="C875" s="74" t="s">
        <v>681</v>
      </c>
      <c r="D875" s="74" t="s">
        <v>683</v>
      </c>
      <c r="E875" s="74" t="s">
        <v>612</v>
      </c>
      <c r="F875" s="73">
        <v>135600</v>
      </c>
      <c r="G875" s="73">
        <v>135600</v>
      </c>
      <c r="H875" s="73">
        <v>135600</v>
      </c>
    </row>
    <row r="876" spans="1:8" ht="51" outlineLevel="2" x14ac:dyDescent="0.25">
      <c r="A876" s="75" t="s">
        <v>627</v>
      </c>
      <c r="B876" s="74" t="s">
        <v>546</v>
      </c>
      <c r="C876" s="74" t="s">
        <v>681</v>
      </c>
      <c r="D876" s="74" t="s">
        <v>682</v>
      </c>
      <c r="E876" s="74" t="s">
        <v>455</v>
      </c>
      <c r="F876" s="73">
        <v>2243150</v>
      </c>
      <c r="G876" s="73">
        <v>2243150</v>
      </c>
      <c r="H876" s="73">
        <v>2243150</v>
      </c>
    </row>
    <row r="877" spans="1:8" ht="25.5" outlineLevel="3" x14ac:dyDescent="0.25">
      <c r="A877" s="75" t="s">
        <v>549</v>
      </c>
      <c r="B877" s="74" t="s">
        <v>546</v>
      </c>
      <c r="C877" s="74" t="s">
        <v>681</v>
      </c>
      <c r="D877" s="74" t="s">
        <v>682</v>
      </c>
      <c r="E877" s="74" t="s">
        <v>548</v>
      </c>
      <c r="F877" s="73">
        <v>2243150</v>
      </c>
      <c r="G877" s="73">
        <v>2243150</v>
      </c>
      <c r="H877" s="73">
        <v>2243150</v>
      </c>
    </row>
    <row r="878" spans="1:8" outlineLevel="4" x14ac:dyDescent="0.25">
      <c r="A878" s="75" t="s">
        <v>614</v>
      </c>
      <c r="B878" s="74" t="s">
        <v>546</v>
      </c>
      <c r="C878" s="74" t="s">
        <v>681</v>
      </c>
      <c r="D878" s="74" t="s">
        <v>682</v>
      </c>
      <c r="E878" s="74" t="s">
        <v>612</v>
      </c>
      <c r="F878" s="73">
        <v>2243150</v>
      </c>
      <c r="G878" s="73">
        <v>2243150</v>
      </c>
      <c r="H878" s="73">
        <v>2243150</v>
      </c>
    </row>
    <row r="879" spans="1:8" ht="51" outlineLevel="2" x14ac:dyDescent="0.25">
      <c r="A879" s="75" t="s">
        <v>625</v>
      </c>
      <c r="B879" s="74" t="s">
        <v>546</v>
      </c>
      <c r="C879" s="74" t="s">
        <v>681</v>
      </c>
      <c r="D879" s="74" t="s">
        <v>680</v>
      </c>
      <c r="E879" s="74" t="s">
        <v>455</v>
      </c>
      <c r="F879" s="73">
        <v>1207850</v>
      </c>
      <c r="G879" s="73">
        <v>1207850</v>
      </c>
      <c r="H879" s="73">
        <v>1207850</v>
      </c>
    </row>
    <row r="880" spans="1:8" ht="25.5" outlineLevel="3" x14ac:dyDescent="0.25">
      <c r="A880" s="75" t="s">
        <v>549</v>
      </c>
      <c r="B880" s="74" t="s">
        <v>546</v>
      </c>
      <c r="C880" s="74" t="s">
        <v>681</v>
      </c>
      <c r="D880" s="74" t="s">
        <v>680</v>
      </c>
      <c r="E880" s="74" t="s">
        <v>548</v>
      </c>
      <c r="F880" s="73">
        <v>1207850</v>
      </c>
      <c r="G880" s="73">
        <v>1207850</v>
      </c>
      <c r="H880" s="73">
        <v>1207850</v>
      </c>
    </row>
    <row r="881" spans="1:8" outlineLevel="4" x14ac:dyDescent="0.25">
      <c r="A881" s="75" t="s">
        <v>614</v>
      </c>
      <c r="B881" s="74" t="s">
        <v>546</v>
      </c>
      <c r="C881" s="74" t="s">
        <v>681</v>
      </c>
      <c r="D881" s="74" t="s">
        <v>680</v>
      </c>
      <c r="E881" s="74" t="s">
        <v>612</v>
      </c>
      <c r="F881" s="73">
        <v>1207850</v>
      </c>
      <c r="G881" s="73">
        <v>1207850</v>
      </c>
      <c r="H881" s="73">
        <v>1207850</v>
      </c>
    </row>
    <row r="882" spans="1:8" outlineLevel="1" x14ac:dyDescent="0.25">
      <c r="A882" s="75" t="s">
        <v>679</v>
      </c>
      <c r="B882" s="74" t="s">
        <v>546</v>
      </c>
      <c r="C882" s="74" t="s">
        <v>665</v>
      </c>
      <c r="D882" s="74" t="s">
        <v>457</v>
      </c>
      <c r="E882" s="74" t="s">
        <v>455</v>
      </c>
      <c r="F882" s="73">
        <v>22157631.809999999</v>
      </c>
      <c r="G882" s="73">
        <v>22157631.809999999</v>
      </c>
      <c r="H882" s="73">
        <v>21876102.010000002</v>
      </c>
    </row>
    <row r="883" spans="1:8" ht="25.5" outlineLevel="2" x14ac:dyDescent="0.25">
      <c r="A883" s="75" t="s">
        <v>678</v>
      </c>
      <c r="B883" s="74" t="s">
        <v>546</v>
      </c>
      <c r="C883" s="74" t="s">
        <v>665</v>
      </c>
      <c r="D883" s="74" t="s">
        <v>677</v>
      </c>
      <c r="E883" s="74" t="s">
        <v>455</v>
      </c>
      <c r="F883" s="73">
        <v>2710089</v>
      </c>
      <c r="G883" s="73">
        <v>2710089</v>
      </c>
      <c r="H883" s="73">
        <v>2490351.67</v>
      </c>
    </row>
    <row r="884" spans="1:8" ht="25.5" outlineLevel="3" x14ac:dyDescent="0.25">
      <c r="A884" s="75" t="s">
        <v>549</v>
      </c>
      <c r="B884" s="74" t="s">
        <v>546</v>
      </c>
      <c r="C884" s="74" t="s">
        <v>665</v>
      </c>
      <c r="D884" s="74" t="s">
        <v>677</v>
      </c>
      <c r="E884" s="74" t="s">
        <v>548</v>
      </c>
      <c r="F884" s="73">
        <v>2710089</v>
      </c>
      <c r="G884" s="73">
        <v>2710089</v>
      </c>
      <c r="H884" s="73">
        <v>2490351.67</v>
      </c>
    </row>
    <row r="885" spans="1:8" outlineLevel="4" x14ac:dyDescent="0.25">
      <c r="A885" s="75" t="s">
        <v>614</v>
      </c>
      <c r="B885" s="74" t="s">
        <v>546</v>
      </c>
      <c r="C885" s="74" t="s">
        <v>665</v>
      </c>
      <c r="D885" s="74" t="s">
        <v>677</v>
      </c>
      <c r="E885" s="74" t="s">
        <v>612</v>
      </c>
      <c r="F885" s="73">
        <v>1553257.61</v>
      </c>
      <c r="G885" s="73">
        <v>1553257.61</v>
      </c>
      <c r="H885" s="73">
        <v>1530506.72</v>
      </c>
    </row>
    <row r="886" spans="1:8" outlineLevel="4" x14ac:dyDescent="0.25">
      <c r="A886" s="75" t="s">
        <v>547</v>
      </c>
      <c r="B886" s="74" t="s">
        <v>546</v>
      </c>
      <c r="C886" s="74" t="s">
        <v>665</v>
      </c>
      <c r="D886" s="74" t="s">
        <v>677</v>
      </c>
      <c r="E886" s="74" t="s">
        <v>543</v>
      </c>
      <c r="F886" s="73">
        <v>1156831.3899999999</v>
      </c>
      <c r="G886" s="73">
        <v>1156831.3899999999</v>
      </c>
      <c r="H886" s="73">
        <v>959844.95</v>
      </c>
    </row>
    <row r="887" spans="1:8" ht="25.5" outlineLevel="2" x14ac:dyDescent="0.25">
      <c r="A887" s="75" t="s">
        <v>676</v>
      </c>
      <c r="B887" s="74" t="s">
        <v>546</v>
      </c>
      <c r="C887" s="74" t="s">
        <v>665</v>
      </c>
      <c r="D887" s="74" t="s">
        <v>675</v>
      </c>
      <c r="E887" s="74" t="s">
        <v>455</v>
      </c>
      <c r="F887" s="73">
        <v>552994.35</v>
      </c>
      <c r="G887" s="73">
        <v>552994.35</v>
      </c>
      <c r="H887" s="73">
        <v>552994.35</v>
      </c>
    </row>
    <row r="888" spans="1:8" ht="25.5" outlineLevel="3" x14ac:dyDescent="0.25">
      <c r="A888" s="75" t="s">
        <v>549</v>
      </c>
      <c r="B888" s="74" t="s">
        <v>546</v>
      </c>
      <c r="C888" s="74" t="s">
        <v>665</v>
      </c>
      <c r="D888" s="74" t="s">
        <v>675</v>
      </c>
      <c r="E888" s="74" t="s">
        <v>548</v>
      </c>
      <c r="F888" s="73">
        <v>552994.35</v>
      </c>
      <c r="G888" s="73">
        <v>552994.35</v>
      </c>
      <c r="H888" s="73">
        <v>552994.35</v>
      </c>
    </row>
    <row r="889" spans="1:8" outlineLevel="4" x14ac:dyDescent="0.25">
      <c r="A889" s="75" t="s">
        <v>547</v>
      </c>
      <c r="B889" s="74" t="s">
        <v>546</v>
      </c>
      <c r="C889" s="74" t="s">
        <v>665</v>
      </c>
      <c r="D889" s="74" t="s">
        <v>675</v>
      </c>
      <c r="E889" s="74" t="s">
        <v>543</v>
      </c>
      <c r="F889" s="73">
        <v>552994.35</v>
      </c>
      <c r="G889" s="73">
        <v>552994.35</v>
      </c>
      <c r="H889" s="73">
        <v>552994.35</v>
      </c>
    </row>
    <row r="890" spans="1:8" ht="25.5" outlineLevel="2" x14ac:dyDescent="0.25">
      <c r="A890" s="75" t="s">
        <v>674</v>
      </c>
      <c r="B890" s="74" t="s">
        <v>546</v>
      </c>
      <c r="C890" s="74" t="s">
        <v>665</v>
      </c>
      <c r="D890" s="74" t="s">
        <v>673</v>
      </c>
      <c r="E890" s="74" t="s">
        <v>455</v>
      </c>
      <c r="F890" s="73">
        <v>3236044</v>
      </c>
      <c r="G890" s="73">
        <v>3236044</v>
      </c>
      <c r="H890" s="73">
        <v>3220477.77</v>
      </c>
    </row>
    <row r="891" spans="1:8" ht="25.5" outlineLevel="3" x14ac:dyDescent="0.25">
      <c r="A891" s="75" t="s">
        <v>549</v>
      </c>
      <c r="B891" s="74" t="s">
        <v>546</v>
      </c>
      <c r="C891" s="74" t="s">
        <v>665</v>
      </c>
      <c r="D891" s="74" t="s">
        <v>673</v>
      </c>
      <c r="E891" s="74" t="s">
        <v>548</v>
      </c>
      <c r="F891" s="73">
        <v>3236044</v>
      </c>
      <c r="G891" s="73">
        <v>3236044</v>
      </c>
      <c r="H891" s="73">
        <v>3220477.77</v>
      </c>
    </row>
    <row r="892" spans="1:8" outlineLevel="4" x14ac:dyDescent="0.25">
      <c r="A892" s="75" t="s">
        <v>614</v>
      </c>
      <c r="B892" s="74" t="s">
        <v>546</v>
      </c>
      <c r="C892" s="74" t="s">
        <v>665</v>
      </c>
      <c r="D892" s="74" t="s">
        <v>673</v>
      </c>
      <c r="E892" s="74" t="s">
        <v>612</v>
      </c>
      <c r="F892" s="73">
        <v>1614018.26</v>
      </c>
      <c r="G892" s="73">
        <v>1614018.26</v>
      </c>
      <c r="H892" s="73">
        <v>1598452.03</v>
      </c>
    </row>
    <row r="893" spans="1:8" outlineLevel="4" x14ac:dyDescent="0.25">
      <c r="A893" s="75" t="s">
        <v>547</v>
      </c>
      <c r="B893" s="74" t="s">
        <v>546</v>
      </c>
      <c r="C893" s="74" t="s">
        <v>665</v>
      </c>
      <c r="D893" s="74" t="s">
        <v>673</v>
      </c>
      <c r="E893" s="74" t="s">
        <v>543</v>
      </c>
      <c r="F893" s="73">
        <v>1622025.74</v>
      </c>
      <c r="G893" s="73">
        <v>1622025.74</v>
      </c>
      <c r="H893" s="73">
        <v>1622025.74</v>
      </c>
    </row>
    <row r="894" spans="1:8" ht="38.25" outlineLevel="2" x14ac:dyDescent="0.25">
      <c r="A894" s="75" t="s">
        <v>672</v>
      </c>
      <c r="B894" s="74" t="s">
        <v>546</v>
      </c>
      <c r="C894" s="74" t="s">
        <v>665</v>
      </c>
      <c r="D894" s="74" t="s">
        <v>671</v>
      </c>
      <c r="E894" s="74" t="s">
        <v>455</v>
      </c>
      <c r="F894" s="73">
        <v>2958504.46</v>
      </c>
      <c r="G894" s="73">
        <v>2958504.46</v>
      </c>
      <c r="H894" s="73">
        <v>2912808.63</v>
      </c>
    </row>
    <row r="895" spans="1:8" ht="25.5" outlineLevel="3" x14ac:dyDescent="0.25">
      <c r="A895" s="75" t="s">
        <v>549</v>
      </c>
      <c r="B895" s="74" t="s">
        <v>546</v>
      </c>
      <c r="C895" s="74" t="s">
        <v>665</v>
      </c>
      <c r="D895" s="74" t="s">
        <v>671</v>
      </c>
      <c r="E895" s="74" t="s">
        <v>548</v>
      </c>
      <c r="F895" s="73">
        <v>2958504.46</v>
      </c>
      <c r="G895" s="73">
        <v>2958504.46</v>
      </c>
      <c r="H895" s="73">
        <v>2912808.63</v>
      </c>
    </row>
    <row r="896" spans="1:8" outlineLevel="4" x14ac:dyDescent="0.25">
      <c r="A896" s="75" t="s">
        <v>614</v>
      </c>
      <c r="B896" s="74" t="s">
        <v>546</v>
      </c>
      <c r="C896" s="74" t="s">
        <v>665</v>
      </c>
      <c r="D896" s="74" t="s">
        <v>671</v>
      </c>
      <c r="E896" s="74" t="s">
        <v>612</v>
      </c>
      <c r="F896" s="73">
        <v>841229.19</v>
      </c>
      <c r="G896" s="73">
        <v>841229.19</v>
      </c>
      <c r="H896" s="73">
        <v>795533.36</v>
      </c>
    </row>
    <row r="897" spans="1:8" outlineLevel="4" x14ac:dyDescent="0.25">
      <c r="A897" s="75" t="s">
        <v>547</v>
      </c>
      <c r="B897" s="74" t="s">
        <v>546</v>
      </c>
      <c r="C897" s="74" t="s">
        <v>665</v>
      </c>
      <c r="D897" s="74" t="s">
        <v>671</v>
      </c>
      <c r="E897" s="74" t="s">
        <v>543</v>
      </c>
      <c r="F897" s="73">
        <v>2117275.27</v>
      </c>
      <c r="G897" s="73">
        <v>2117275.27</v>
      </c>
      <c r="H897" s="73">
        <v>2117275.27</v>
      </c>
    </row>
    <row r="898" spans="1:8" ht="38.25" outlineLevel="2" x14ac:dyDescent="0.25">
      <c r="A898" s="75" t="s">
        <v>670</v>
      </c>
      <c r="B898" s="74" t="s">
        <v>546</v>
      </c>
      <c r="C898" s="74" t="s">
        <v>665</v>
      </c>
      <c r="D898" s="74" t="s">
        <v>669</v>
      </c>
      <c r="E898" s="74" t="s">
        <v>455</v>
      </c>
      <c r="F898" s="73">
        <v>0</v>
      </c>
      <c r="G898" s="73">
        <v>0</v>
      </c>
      <c r="H898" s="73">
        <v>0</v>
      </c>
    </row>
    <row r="899" spans="1:8" ht="25.5" outlineLevel="3" x14ac:dyDescent="0.25">
      <c r="A899" s="75" t="s">
        <v>549</v>
      </c>
      <c r="B899" s="74" t="s">
        <v>546</v>
      </c>
      <c r="C899" s="74" t="s">
        <v>665</v>
      </c>
      <c r="D899" s="74" t="s">
        <v>669</v>
      </c>
      <c r="E899" s="74" t="s">
        <v>548</v>
      </c>
      <c r="F899" s="73">
        <v>0</v>
      </c>
      <c r="G899" s="73">
        <v>0</v>
      </c>
      <c r="H899" s="73">
        <v>0</v>
      </c>
    </row>
    <row r="900" spans="1:8" outlineLevel="4" x14ac:dyDescent="0.25">
      <c r="A900" s="75" t="s">
        <v>547</v>
      </c>
      <c r="B900" s="74" t="s">
        <v>546</v>
      </c>
      <c r="C900" s="74" t="s">
        <v>665</v>
      </c>
      <c r="D900" s="74" t="s">
        <v>669</v>
      </c>
      <c r="E900" s="74" t="s">
        <v>543</v>
      </c>
      <c r="F900" s="73">
        <v>0</v>
      </c>
      <c r="G900" s="73">
        <v>0</v>
      </c>
      <c r="H900" s="73">
        <v>0</v>
      </c>
    </row>
    <row r="901" spans="1:8" ht="51" outlineLevel="2" x14ac:dyDescent="0.25">
      <c r="A901" s="75" t="s">
        <v>668</v>
      </c>
      <c r="B901" s="74" t="s">
        <v>546</v>
      </c>
      <c r="C901" s="74" t="s">
        <v>665</v>
      </c>
      <c r="D901" s="74" t="s">
        <v>667</v>
      </c>
      <c r="E901" s="74" t="s">
        <v>455</v>
      </c>
      <c r="F901" s="73">
        <v>8255000</v>
      </c>
      <c r="G901" s="73">
        <v>8255000</v>
      </c>
      <c r="H901" s="73">
        <v>8254655.2400000002</v>
      </c>
    </row>
    <row r="902" spans="1:8" ht="25.5" outlineLevel="3" x14ac:dyDescent="0.25">
      <c r="A902" s="75" t="s">
        <v>474</v>
      </c>
      <c r="B902" s="74" t="s">
        <v>546</v>
      </c>
      <c r="C902" s="74" t="s">
        <v>665</v>
      </c>
      <c r="D902" s="74" t="s">
        <v>667</v>
      </c>
      <c r="E902" s="74" t="s">
        <v>473</v>
      </c>
      <c r="F902" s="73">
        <v>8255000</v>
      </c>
      <c r="G902" s="73">
        <v>8255000</v>
      </c>
      <c r="H902" s="73">
        <v>8254655.2400000002</v>
      </c>
    </row>
    <row r="903" spans="1:8" outlineLevel="4" x14ac:dyDescent="0.25">
      <c r="A903" s="75" t="s">
        <v>472</v>
      </c>
      <c r="B903" s="74" t="s">
        <v>546</v>
      </c>
      <c r="C903" s="74" t="s">
        <v>665</v>
      </c>
      <c r="D903" s="74" t="s">
        <v>667</v>
      </c>
      <c r="E903" s="74" t="s">
        <v>469</v>
      </c>
      <c r="F903" s="73">
        <v>8255000</v>
      </c>
      <c r="G903" s="73">
        <v>8255000</v>
      </c>
      <c r="H903" s="73">
        <v>8254655.2400000002</v>
      </c>
    </row>
    <row r="904" spans="1:8" ht="51" outlineLevel="2" x14ac:dyDescent="0.25">
      <c r="A904" s="75" t="s">
        <v>666</v>
      </c>
      <c r="B904" s="74" t="s">
        <v>546</v>
      </c>
      <c r="C904" s="74" t="s">
        <v>665</v>
      </c>
      <c r="D904" s="74" t="s">
        <v>664</v>
      </c>
      <c r="E904" s="74" t="s">
        <v>455</v>
      </c>
      <c r="F904" s="73">
        <v>4445000</v>
      </c>
      <c r="G904" s="73">
        <v>4445000</v>
      </c>
      <c r="H904" s="73">
        <v>4444814.3499999996</v>
      </c>
    </row>
    <row r="905" spans="1:8" ht="25.5" outlineLevel="3" x14ac:dyDescent="0.25">
      <c r="A905" s="75" t="s">
        <v>474</v>
      </c>
      <c r="B905" s="74" t="s">
        <v>546</v>
      </c>
      <c r="C905" s="74" t="s">
        <v>665</v>
      </c>
      <c r="D905" s="74" t="s">
        <v>664</v>
      </c>
      <c r="E905" s="74" t="s">
        <v>473</v>
      </c>
      <c r="F905" s="73">
        <v>4445000</v>
      </c>
      <c r="G905" s="73">
        <v>4445000</v>
      </c>
      <c r="H905" s="73">
        <v>4444814.3499999996</v>
      </c>
    </row>
    <row r="906" spans="1:8" outlineLevel="4" x14ac:dyDescent="0.25">
      <c r="A906" s="75" t="s">
        <v>472</v>
      </c>
      <c r="B906" s="74" t="s">
        <v>546</v>
      </c>
      <c r="C906" s="74" t="s">
        <v>665</v>
      </c>
      <c r="D906" s="74" t="s">
        <v>664</v>
      </c>
      <c r="E906" s="74" t="s">
        <v>469</v>
      </c>
      <c r="F906" s="73">
        <v>4445000</v>
      </c>
      <c r="G906" s="73">
        <v>4445000</v>
      </c>
      <c r="H906" s="73">
        <v>4444814.3499999996</v>
      </c>
    </row>
    <row r="907" spans="1:8" outlineLevel="1" x14ac:dyDescent="0.25">
      <c r="A907" s="75" t="s">
        <v>663</v>
      </c>
      <c r="B907" s="74" t="s">
        <v>546</v>
      </c>
      <c r="C907" s="74" t="s">
        <v>656</v>
      </c>
      <c r="D907" s="74" t="s">
        <v>457</v>
      </c>
      <c r="E907" s="74" t="s">
        <v>455</v>
      </c>
      <c r="F907" s="73">
        <v>7813626.1299999999</v>
      </c>
      <c r="G907" s="73">
        <v>7813626.1299999999</v>
      </c>
      <c r="H907" s="73">
        <v>7755701.1100000003</v>
      </c>
    </row>
    <row r="908" spans="1:8" ht="25.5" outlineLevel="2" x14ac:dyDescent="0.25">
      <c r="A908" s="75" t="s">
        <v>662</v>
      </c>
      <c r="B908" s="74" t="s">
        <v>546</v>
      </c>
      <c r="C908" s="74" t="s">
        <v>656</v>
      </c>
      <c r="D908" s="74" t="s">
        <v>661</v>
      </c>
      <c r="E908" s="74" t="s">
        <v>455</v>
      </c>
      <c r="F908" s="73">
        <v>76840</v>
      </c>
      <c r="G908" s="73">
        <v>76840</v>
      </c>
      <c r="H908" s="73">
        <v>70040</v>
      </c>
    </row>
    <row r="909" spans="1:8" ht="25.5" outlineLevel="3" x14ac:dyDescent="0.25">
      <c r="A909" s="75" t="s">
        <v>474</v>
      </c>
      <c r="B909" s="74" t="s">
        <v>546</v>
      </c>
      <c r="C909" s="74" t="s">
        <v>656</v>
      </c>
      <c r="D909" s="74" t="s">
        <v>661</v>
      </c>
      <c r="E909" s="74" t="s">
        <v>473</v>
      </c>
      <c r="F909" s="73">
        <v>76840</v>
      </c>
      <c r="G909" s="73">
        <v>76840</v>
      </c>
      <c r="H909" s="73">
        <v>70040</v>
      </c>
    </row>
    <row r="910" spans="1:8" outlineLevel="4" x14ac:dyDescent="0.25">
      <c r="A910" s="75" t="s">
        <v>472</v>
      </c>
      <c r="B910" s="74" t="s">
        <v>546</v>
      </c>
      <c r="C910" s="74" t="s">
        <v>656</v>
      </c>
      <c r="D910" s="74" t="s">
        <v>661</v>
      </c>
      <c r="E910" s="74" t="s">
        <v>469</v>
      </c>
      <c r="F910" s="73">
        <v>76840</v>
      </c>
      <c r="G910" s="73">
        <v>76840</v>
      </c>
      <c r="H910" s="73">
        <v>70040</v>
      </c>
    </row>
    <row r="911" spans="1:8" ht="51" outlineLevel="2" x14ac:dyDescent="0.25">
      <c r="A911" s="75" t="s">
        <v>570</v>
      </c>
      <c r="B911" s="74" t="s">
        <v>546</v>
      </c>
      <c r="C911" s="74" t="s">
        <v>656</v>
      </c>
      <c r="D911" s="74" t="s">
        <v>660</v>
      </c>
      <c r="E911" s="74" t="s">
        <v>455</v>
      </c>
      <c r="F911" s="73">
        <v>300000</v>
      </c>
      <c r="G911" s="73">
        <v>300000</v>
      </c>
      <c r="H911" s="73">
        <v>248874.98</v>
      </c>
    </row>
    <row r="912" spans="1:8" ht="25.5" outlineLevel="3" x14ac:dyDescent="0.25">
      <c r="A912" s="75" t="s">
        <v>549</v>
      </c>
      <c r="B912" s="74" t="s">
        <v>546</v>
      </c>
      <c r="C912" s="74" t="s">
        <v>656</v>
      </c>
      <c r="D912" s="74" t="s">
        <v>660</v>
      </c>
      <c r="E912" s="74" t="s">
        <v>548</v>
      </c>
      <c r="F912" s="73">
        <v>300000</v>
      </c>
      <c r="G912" s="73">
        <v>300000</v>
      </c>
      <c r="H912" s="73">
        <v>248874.98</v>
      </c>
    </row>
    <row r="913" spans="1:8" outlineLevel="4" x14ac:dyDescent="0.25">
      <c r="A913" s="75" t="s">
        <v>547</v>
      </c>
      <c r="B913" s="74" t="s">
        <v>546</v>
      </c>
      <c r="C913" s="74" t="s">
        <v>656</v>
      </c>
      <c r="D913" s="74" t="s">
        <v>660</v>
      </c>
      <c r="E913" s="74" t="s">
        <v>543</v>
      </c>
      <c r="F913" s="73">
        <v>300000</v>
      </c>
      <c r="G913" s="73">
        <v>300000</v>
      </c>
      <c r="H913" s="73">
        <v>248874.98</v>
      </c>
    </row>
    <row r="914" spans="1:8" ht="25.5" outlineLevel="2" x14ac:dyDescent="0.25">
      <c r="A914" s="75" t="s">
        <v>659</v>
      </c>
      <c r="B914" s="74" t="s">
        <v>546</v>
      </c>
      <c r="C914" s="74" t="s">
        <v>656</v>
      </c>
      <c r="D914" s="74" t="s">
        <v>658</v>
      </c>
      <c r="E914" s="74" t="s">
        <v>455</v>
      </c>
      <c r="F914" s="73">
        <v>7422225.8799999999</v>
      </c>
      <c r="G914" s="73">
        <v>7422225.8799999999</v>
      </c>
      <c r="H914" s="73">
        <v>7422225.8799999999</v>
      </c>
    </row>
    <row r="915" spans="1:8" ht="25.5" outlineLevel="3" x14ac:dyDescent="0.25">
      <c r="A915" s="75" t="s">
        <v>549</v>
      </c>
      <c r="B915" s="74" t="s">
        <v>546</v>
      </c>
      <c r="C915" s="74" t="s">
        <v>656</v>
      </c>
      <c r="D915" s="74" t="s">
        <v>658</v>
      </c>
      <c r="E915" s="74" t="s">
        <v>548</v>
      </c>
      <c r="F915" s="73">
        <v>7422225.8799999999</v>
      </c>
      <c r="G915" s="73">
        <v>7422225.8799999999</v>
      </c>
      <c r="H915" s="73">
        <v>7422225.8799999999</v>
      </c>
    </row>
    <row r="916" spans="1:8" ht="51" outlineLevel="4" x14ac:dyDescent="0.25">
      <c r="A916" s="75" t="s">
        <v>555</v>
      </c>
      <c r="B916" s="74" t="s">
        <v>546</v>
      </c>
      <c r="C916" s="74" t="s">
        <v>656</v>
      </c>
      <c r="D916" s="74" t="s">
        <v>658</v>
      </c>
      <c r="E916" s="74" t="s">
        <v>553</v>
      </c>
      <c r="F916" s="73">
        <v>7422225.8799999999</v>
      </c>
      <c r="G916" s="73">
        <v>7422225.8799999999</v>
      </c>
      <c r="H916" s="73">
        <v>7422225.8799999999</v>
      </c>
    </row>
    <row r="917" spans="1:8" outlineLevel="2" x14ac:dyDescent="0.25">
      <c r="A917" s="75" t="s">
        <v>657</v>
      </c>
      <c r="B917" s="74" t="s">
        <v>546</v>
      </c>
      <c r="C917" s="74" t="s">
        <v>656</v>
      </c>
      <c r="D917" s="74" t="s">
        <v>655</v>
      </c>
      <c r="E917" s="74" t="s">
        <v>455</v>
      </c>
      <c r="F917" s="73">
        <v>14560.25</v>
      </c>
      <c r="G917" s="73">
        <v>14560.25</v>
      </c>
      <c r="H917" s="73">
        <v>14560.25</v>
      </c>
    </row>
    <row r="918" spans="1:8" ht="25.5" outlineLevel="3" x14ac:dyDescent="0.25">
      <c r="A918" s="75" t="s">
        <v>474</v>
      </c>
      <c r="B918" s="74" t="s">
        <v>546</v>
      </c>
      <c r="C918" s="74" t="s">
        <v>656</v>
      </c>
      <c r="D918" s="74" t="s">
        <v>655</v>
      </c>
      <c r="E918" s="74" t="s">
        <v>473</v>
      </c>
      <c r="F918" s="73">
        <v>14560.25</v>
      </c>
      <c r="G918" s="73">
        <v>14560.25</v>
      </c>
      <c r="H918" s="73">
        <v>14560.25</v>
      </c>
    </row>
    <row r="919" spans="1:8" outlineLevel="4" x14ac:dyDescent="0.25">
      <c r="A919" s="75" t="s">
        <v>472</v>
      </c>
      <c r="B919" s="74" t="s">
        <v>546</v>
      </c>
      <c r="C919" s="74" t="s">
        <v>656</v>
      </c>
      <c r="D919" s="74" t="s">
        <v>655</v>
      </c>
      <c r="E919" s="74" t="s">
        <v>469</v>
      </c>
      <c r="F919" s="73">
        <v>14560.25</v>
      </c>
      <c r="G919" s="73">
        <v>14560.25</v>
      </c>
      <c r="H919" s="73">
        <v>14560.25</v>
      </c>
    </row>
    <row r="920" spans="1:8" outlineLevel="1" x14ac:dyDescent="0.25">
      <c r="A920" s="75" t="s">
        <v>654</v>
      </c>
      <c r="B920" s="74" t="s">
        <v>546</v>
      </c>
      <c r="C920" s="74" t="s">
        <v>610</v>
      </c>
      <c r="D920" s="74" t="s">
        <v>457</v>
      </c>
      <c r="E920" s="74" t="s">
        <v>455</v>
      </c>
      <c r="F920" s="73">
        <v>201599875.34999999</v>
      </c>
      <c r="G920" s="73">
        <v>201599875.34999999</v>
      </c>
      <c r="H920" s="73">
        <v>201165972.99000001</v>
      </c>
    </row>
    <row r="921" spans="1:8" ht="89.25" outlineLevel="2" x14ac:dyDescent="0.25">
      <c r="A921" s="75" t="s">
        <v>653</v>
      </c>
      <c r="B921" s="74" t="s">
        <v>546</v>
      </c>
      <c r="C921" s="74" t="s">
        <v>610</v>
      </c>
      <c r="D921" s="74" t="s">
        <v>652</v>
      </c>
      <c r="E921" s="74" t="s">
        <v>455</v>
      </c>
      <c r="F921" s="73">
        <v>2811044.7</v>
      </c>
      <c r="G921" s="73">
        <v>2811044.7</v>
      </c>
      <c r="H921" s="73">
        <v>2811044.7</v>
      </c>
    </row>
    <row r="922" spans="1:8" ht="25.5" outlineLevel="3" x14ac:dyDescent="0.25">
      <c r="A922" s="75" t="s">
        <v>549</v>
      </c>
      <c r="B922" s="74" t="s">
        <v>546</v>
      </c>
      <c r="C922" s="74" t="s">
        <v>610</v>
      </c>
      <c r="D922" s="74" t="s">
        <v>652</v>
      </c>
      <c r="E922" s="74" t="s">
        <v>548</v>
      </c>
      <c r="F922" s="73">
        <v>2811044.7</v>
      </c>
      <c r="G922" s="73">
        <v>2811044.7</v>
      </c>
      <c r="H922" s="73">
        <v>2811044.7</v>
      </c>
    </row>
    <row r="923" spans="1:8" ht="25.5" outlineLevel="4" x14ac:dyDescent="0.25">
      <c r="A923" s="75" t="s">
        <v>586</v>
      </c>
      <c r="B923" s="74" t="s">
        <v>546</v>
      </c>
      <c r="C923" s="74" t="s">
        <v>610</v>
      </c>
      <c r="D923" s="74" t="s">
        <v>652</v>
      </c>
      <c r="E923" s="74" t="s">
        <v>584</v>
      </c>
      <c r="F923" s="73">
        <v>2811044.7</v>
      </c>
      <c r="G923" s="73">
        <v>2811044.7</v>
      </c>
      <c r="H923" s="73">
        <v>2811044.7</v>
      </c>
    </row>
    <row r="924" spans="1:8" ht="63.75" outlineLevel="2" x14ac:dyDescent="0.25">
      <c r="A924" s="75" t="s">
        <v>581</v>
      </c>
      <c r="B924" s="74" t="s">
        <v>546</v>
      </c>
      <c r="C924" s="74" t="s">
        <v>610</v>
      </c>
      <c r="D924" s="74" t="s">
        <v>580</v>
      </c>
      <c r="E924" s="74" t="s">
        <v>455</v>
      </c>
      <c r="F924" s="73">
        <v>400888.9</v>
      </c>
      <c r="G924" s="73">
        <v>400888.9</v>
      </c>
      <c r="H924" s="73">
        <v>140773.99</v>
      </c>
    </row>
    <row r="925" spans="1:8" ht="25.5" outlineLevel="3" x14ac:dyDescent="0.25">
      <c r="A925" s="75" t="s">
        <v>549</v>
      </c>
      <c r="B925" s="74" t="s">
        <v>546</v>
      </c>
      <c r="C925" s="74" t="s">
        <v>610</v>
      </c>
      <c r="D925" s="74" t="s">
        <v>580</v>
      </c>
      <c r="E925" s="74" t="s">
        <v>548</v>
      </c>
      <c r="F925" s="73">
        <v>400888.9</v>
      </c>
      <c r="G925" s="73">
        <v>400888.9</v>
      </c>
      <c r="H925" s="73">
        <v>140773.99</v>
      </c>
    </row>
    <row r="926" spans="1:8" outlineLevel="4" x14ac:dyDescent="0.25">
      <c r="A926" s="75" t="s">
        <v>614</v>
      </c>
      <c r="B926" s="74" t="s">
        <v>546</v>
      </c>
      <c r="C926" s="74" t="s">
        <v>610</v>
      </c>
      <c r="D926" s="74" t="s">
        <v>580</v>
      </c>
      <c r="E926" s="74" t="s">
        <v>612</v>
      </c>
      <c r="F926" s="73">
        <v>280622.24</v>
      </c>
      <c r="G926" s="73">
        <v>280622.24</v>
      </c>
      <c r="H926" s="73">
        <v>74791.73</v>
      </c>
    </row>
    <row r="927" spans="1:8" outlineLevel="4" x14ac:dyDescent="0.25">
      <c r="A927" s="75" t="s">
        <v>547</v>
      </c>
      <c r="B927" s="74" t="s">
        <v>546</v>
      </c>
      <c r="C927" s="74" t="s">
        <v>610</v>
      </c>
      <c r="D927" s="74" t="s">
        <v>580</v>
      </c>
      <c r="E927" s="74" t="s">
        <v>543</v>
      </c>
      <c r="F927" s="73">
        <v>120266.66</v>
      </c>
      <c r="G927" s="73">
        <v>120266.66</v>
      </c>
      <c r="H927" s="73">
        <v>65982.259999999995</v>
      </c>
    </row>
    <row r="928" spans="1:8" ht="51" outlineLevel="2" x14ac:dyDescent="0.25">
      <c r="A928" s="75" t="s">
        <v>570</v>
      </c>
      <c r="B928" s="74" t="s">
        <v>546</v>
      </c>
      <c r="C928" s="74" t="s">
        <v>610</v>
      </c>
      <c r="D928" s="74" t="s">
        <v>651</v>
      </c>
      <c r="E928" s="74" t="s">
        <v>455</v>
      </c>
      <c r="F928" s="73">
        <v>1262900</v>
      </c>
      <c r="G928" s="73">
        <v>1262900</v>
      </c>
      <c r="H928" s="73">
        <v>1153142.94</v>
      </c>
    </row>
    <row r="929" spans="1:8" ht="25.5" outlineLevel="3" x14ac:dyDescent="0.25">
      <c r="A929" s="75" t="s">
        <v>549</v>
      </c>
      <c r="B929" s="74" t="s">
        <v>546</v>
      </c>
      <c r="C929" s="74" t="s">
        <v>610</v>
      </c>
      <c r="D929" s="74" t="s">
        <v>651</v>
      </c>
      <c r="E929" s="74" t="s">
        <v>548</v>
      </c>
      <c r="F929" s="73">
        <v>1262900</v>
      </c>
      <c r="G929" s="73">
        <v>1262900</v>
      </c>
      <c r="H929" s="73">
        <v>1153142.94</v>
      </c>
    </row>
    <row r="930" spans="1:8" outlineLevel="4" x14ac:dyDescent="0.25">
      <c r="A930" s="75" t="s">
        <v>547</v>
      </c>
      <c r="B930" s="74" t="s">
        <v>546</v>
      </c>
      <c r="C930" s="74" t="s">
        <v>610</v>
      </c>
      <c r="D930" s="74" t="s">
        <v>651</v>
      </c>
      <c r="E930" s="74" t="s">
        <v>543</v>
      </c>
      <c r="F930" s="73">
        <v>1262900</v>
      </c>
      <c r="G930" s="73">
        <v>1262900</v>
      </c>
      <c r="H930" s="73">
        <v>1153142.94</v>
      </c>
    </row>
    <row r="931" spans="1:8" ht="38.25" outlineLevel="2" x14ac:dyDescent="0.25">
      <c r="A931" s="75" t="s">
        <v>650</v>
      </c>
      <c r="B931" s="74" t="s">
        <v>546</v>
      </c>
      <c r="C931" s="74" t="s">
        <v>610</v>
      </c>
      <c r="D931" s="74" t="s">
        <v>649</v>
      </c>
      <c r="E931" s="74" t="s">
        <v>455</v>
      </c>
      <c r="F931" s="73">
        <v>48397917.939999998</v>
      </c>
      <c r="G931" s="73">
        <v>48397917.939999998</v>
      </c>
      <c r="H931" s="73">
        <v>48397917.939999998</v>
      </c>
    </row>
    <row r="932" spans="1:8" ht="25.5" outlineLevel="3" x14ac:dyDescent="0.25">
      <c r="A932" s="75" t="s">
        <v>549</v>
      </c>
      <c r="B932" s="74" t="s">
        <v>546</v>
      </c>
      <c r="C932" s="74" t="s">
        <v>610</v>
      </c>
      <c r="D932" s="74" t="s">
        <v>649</v>
      </c>
      <c r="E932" s="74" t="s">
        <v>548</v>
      </c>
      <c r="F932" s="73">
        <v>48397917.939999998</v>
      </c>
      <c r="G932" s="73">
        <v>48397917.939999998</v>
      </c>
      <c r="H932" s="73">
        <v>48397917.939999998</v>
      </c>
    </row>
    <row r="933" spans="1:8" ht="51" outlineLevel="4" x14ac:dyDescent="0.25">
      <c r="A933" s="75" t="s">
        <v>555</v>
      </c>
      <c r="B933" s="74" t="s">
        <v>546</v>
      </c>
      <c r="C933" s="74" t="s">
        <v>610</v>
      </c>
      <c r="D933" s="74" t="s">
        <v>649</v>
      </c>
      <c r="E933" s="74" t="s">
        <v>553</v>
      </c>
      <c r="F933" s="73">
        <v>48397917.939999998</v>
      </c>
      <c r="G933" s="73">
        <v>48397917.939999998</v>
      </c>
      <c r="H933" s="73">
        <v>48397917.939999998</v>
      </c>
    </row>
    <row r="934" spans="1:8" ht="25.5" outlineLevel="2" x14ac:dyDescent="0.25">
      <c r="A934" s="75" t="s">
        <v>648</v>
      </c>
      <c r="B934" s="74" t="s">
        <v>546</v>
      </c>
      <c r="C934" s="74" t="s">
        <v>610</v>
      </c>
      <c r="D934" s="74" t="s">
        <v>647</v>
      </c>
      <c r="E934" s="74" t="s">
        <v>455</v>
      </c>
      <c r="F934" s="73">
        <v>991719.8</v>
      </c>
      <c r="G934" s="73">
        <v>991719.8</v>
      </c>
      <c r="H934" s="73">
        <v>991719.8</v>
      </c>
    </row>
    <row r="935" spans="1:8" ht="25.5" outlineLevel="3" x14ac:dyDescent="0.25">
      <c r="A935" s="75" t="s">
        <v>549</v>
      </c>
      <c r="B935" s="74" t="s">
        <v>546</v>
      </c>
      <c r="C935" s="74" t="s">
        <v>610</v>
      </c>
      <c r="D935" s="74" t="s">
        <v>647</v>
      </c>
      <c r="E935" s="74" t="s">
        <v>548</v>
      </c>
      <c r="F935" s="73">
        <v>991719.8</v>
      </c>
      <c r="G935" s="73">
        <v>991719.8</v>
      </c>
      <c r="H935" s="73">
        <v>991719.8</v>
      </c>
    </row>
    <row r="936" spans="1:8" outlineLevel="4" x14ac:dyDescent="0.25">
      <c r="A936" s="75" t="s">
        <v>547</v>
      </c>
      <c r="B936" s="74" t="s">
        <v>546</v>
      </c>
      <c r="C936" s="74" t="s">
        <v>610</v>
      </c>
      <c r="D936" s="74" t="s">
        <v>647</v>
      </c>
      <c r="E936" s="74" t="s">
        <v>543</v>
      </c>
      <c r="F936" s="73">
        <v>991719.8</v>
      </c>
      <c r="G936" s="73">
        <v>991719.8</v>
      </c>
      <c r="H936" s="73">
        <v>991719.8</v>
      </c>
    </row>
    <row r="937" spans="1:8" ht="25.5" outlineLevel="2" x14ac:dyDescent="0.25">
      <c r="A937" s="75" t="s">
        <v>646</v>
      </c>
      <c r="B937" s="74" t="s">
        <v>546</v>
      </c>
      <c r="C937" s="74" t="s">
        <v>610</v>
      </c>
      <c r="D937" s="74" t="s">
        <v>645</v>
      </c>
      <c r="E937" s="74" t="s">
        <v>455</v>
      </c>
      <c r="F937" s="73">
        <v>3945068.76</v>
      </c>
      <c r="G937" s="73">
        <v>3945068.76</v>
      </c>
      <c r="H937" s="73">
        <v>3945068.76</v>
      </c>
    </row>
    <row r="938" spans="1:8" ht="25.5" outlineLevel="3" x14ac:dyDescent="0.25">
      <c r="A938" s="75" t="s">
        <v>549</v>
      </c>
      <c r="B938" s="74" t="s">
        <v>546</v>
      </c>
      <c r="C938" s="74" t="s">
        <v>610</v>
      </c>
      <c r="D938" s="74" t="s">
        <v>645</v>
      </c>
      <c r="E938" s="74" t="s">
        <v>548</v>
      </c>
      <c r="F938" s="73">
        <v>3945068.76</v>
      </c>
      <c r="G938" s="73">
        <v>3945068.76</v>
      </c>
      <c r="H938" s="73">
        <v>3945068.76</v>
      </c>
    </row>
    <row r="939" spans="1:8" outlineLevel="4" x14ac:dyDescent="0.25">
      <c r="A939" s="75" t="s">
        <v>547</v>
      </c>
      <c r="B939" s="74" t="s">
        <v>546</v>
      </c>
      <c r="C939" s="74" t="s">
        <v>610</v>
      </c>
      <c r="D939" s="74" t="s">
        <v>645</v>
      </c>
      <c r="E939" s="74" t="s">
        <v>543</v>
      </c>
      <c r="F939" s="73">
        <v>3945068.76</v>
      </c>
      <c r="G939" s="73">
        <v>3945068.76</v>
      </c>
      <c r="H939" s="73">
        <v>3945068.76</v>
      </c>
    </row>
    <row r="940" spans="1:8" ht="38.25" outlineLevel="2" x14ac:dyDescent="0.25">
      <c r="A940" s="75" t="s">
        <v>644</v>
      </c>
      <c r="B940" s="74" t="s">
        <v>546</v>
      </c>
      <c r="C940" s="74" t="s">
        <v>610</v>
      </c>
      <c r="D940" s="74" t="s">
        <v>643</v>
      </c>
      <c r="E940" s="74" t="s">
        <v>455</v>
      </c>
      <c r="F940" s="73">
        <v>95000</v>
      </c>
      <c r="G940" s="73">
        <v>95000</v>
      </c>
      <c r="H940" s="73">
        <v>95000</v>
      </c>
    </row>
    <row r="941" spans="1:8" ht="25.5" outlineLevel="3" x14ac:dyDescent="0.25">
      <c r="A941" s="75" t="s">
        <v>549</v>
      </c>
      <c r="B941" s="74" t="s">
        <v>546</v>
      </c>
      <c r="C941" s="74" t="s">
        <v>610</v>
      </c>
      <c r="D941" s="74" t="s">
        <v>643</v>
      </c>
      <c r="E941" s="74" t="s">
        <v>548</v>
      </c>
      <c r="F941" s="73">
        <v>95000</v>
      </c>
      <c r="G941" s="73">
        <v>95000</v>
      </c>
      <c r="H941" s="73">
        <v>95000</v>
      </c>
    </row>
    <row r="942" spans="1:8" outlineLevel="4" x14ac:dyDescent="0.25">
      <c r="A942" s="75" t="s">
        <v>547</v>
      </c>
      <c r="B942" s="74" t="s">
        <v>546</v>
      </c>
      <c r="C942" s="74" t="s">
        <v>610</v>
      </c>
      <c r="D942" s="74" t="s">
        <v>643</v>
      </c>
      <c r="E942" s="74" t="s">
        <v>543</v>
      </c>
      <c r="F942" s="73">
        <v>95000</v>
      </c>
      <c r="G942" s="73">
        <v>95000</v>
      </c>
      <c r="H942" s="73">
        <v>95000</v>
      </c>
    </row>
    <row r="943" spans="1:8" ht="51" outlineLevel="2" x14ac:dyDescent="0.25">
      <c r="A943" s="75" t="s">
        <v>627</v>
      </c>
      <c r="B943" s="74" t="s">
        <v>546</v>
      </c>
      <c r="C943" s="74" t="s">
        <v>610</v>
      </c>
      <c r="D943" s="74" t="s">
        <v>642</v>
      </c>
      <c r="E943" s="74" t="s">
        <v>455</v>
      </c>
      <c r="F943" s="73">
        <v>11008660.99</v>
      </c>
      <c r="G943" s="73">
        <v>11008660.99</v>
      </c>
      <c r="H943" s="73">
        <v>11008660.99</v>
      </c>
    </row>
    <row r="944" spans="1:8" ht="25.5" outlineLevel="3" x14ac:dyDescent="0.25">
      <c r="A944" s="75" t="s">
        <v>549</v>
      </c>
      <c r="B944" s="74" t="s">
        <v>546</v>
      </c>
      <c r="C944" s="74" t="s">
        <v>610</v>
      </c>
      <c r="D944" s="74" t="s">
        <v>642</v>
      </c>
      <c r="E944" s="74" t="s">
        <v>548</v>
      </c>
      <c r="F944" s="73">
        <v>11008660.99</v>
      </c>
      <c r="G944" s="73">
        <v>11008660.99</v>
      </c>
      <c r="H944" s="73">
        <v>11008660.99</v>
      </c>
    </row>
    <row r="945" spans="1:8" outlineLevel="4" x14ac:dyDescent="0.25">
      <c r="A945" s="75" t="s">
        <v>547</v>
      </c>
      <c r="B945" s="74" t="s">
        <v>546</v>
      </c>
      <c r="C945" s="74" t="s">
        <v>610</v>
      </c>
      <c r="D945" s="74" t="s">
        <v>642</v>
      </c>
      <c r="E945" s="74" t="s">
        <v>543</v>
      </c>
      <c r="F945" s="73">
        <v>11008660.99</v>
      </c>
      <c r="G945" s="73">
        <v>11008660.99</v>
      </c>
      <c r="H945" s="73">
        <v>11008660.99</v>
      </c>
    </row>
    <row r="946" spans="1:8" ht="51" outlineLevel="2" x14ac:dyDescent="0.25">
      <c r="A946" s="75" t="s">
        <v>641</v>
      </c>
      <c r="B946" s="74" t="s">
        <v>546</v>
      </c>
      <c r="C946" s="74" t="s">
        <v>610</v>
      </c>
      <c r="D946" s="74" t="s">
        <v>640</v>
      </c>
      <c r="E946" s="74" t="s">
        <v>455</v>
      </c>
      <c r="F946" s="73">
        <v>33687331</v>
      </c>
      <c r="G946" s="73">
        <v>33687331</v>
      </c>
      <c r="H946" s="73">
        <v>33687331</v>
      </c>
    </row>
    <row r="947" spans="1:8" ht="25.5" outlineLevel="3" x14ac:dyDescent="0.25">
      <c r="A947" s="75" t="s">
        <v>549</v>
      </c>
      <c r="B947" s="74" t="s">
        <v>546</v>
      </c>
      <c r="C947" s="74" t="s">
        <v>610</v>
      </c>
      <c r="D947" s="74" t="s">
        <v>640</v>
      </c>
      <c r="E947" s="74" t="s">
        <v>548</v>
      </c>
      <c r="F947" s="73">
        <v>33687331</v>
      </c>
      <c r="G947" s="73">
        <v>33687331</v>
      </c>
      <c r="H947" s="73">
        <v>33687331</v>
      </c>
    </row>
    <row r="948" spans="1:8" ht="51" outlineLevel="4" x14ac:dyDescent="0.25">
      <c r="A948" s="75" t="s">
        <v>555</v>
      </c>
      <c r="B948" s="74" t="s">
        <v>546</v>
      </c>
      <c r="C948" s="74" t="s">
        <v>610</v>
      </c>
      <c r="D948" s="74" t="s">
        <v>640</v>
      </c>
      <c r="E948" s="74" t="s">
        <v>553</v>
      </c>
      <c r="F948" s="73">
        <v>33687331</v>
      </c>
      <c r="G948" s="73">
        <v>33687331</v>
      </c>
      <c r="H948" s="73">
        <v>33687331</v>
      </c>
    </row>
    <row r="949" spans="1:8" ht="38.25" outlineLevel="2" x14ac:dyDescent="0.25">
      <c r="A949" s="75" t="s">
        <v>639</v>
      </c>
      <c r="B949" s="74" t="s">
        <v>546</v>
      </c>
      <c r="C949" s="74" t="s">
        <v>610</v>
      </c>
      <c r="D949" s="74" t="s">
        <v>638</v>
      </c>
      <c r="E949" s="74" t="s">
        <v>455</v>
      </c>
      <c r="F949" s="73">
        <v>223076.93</v>
      </c>
      <c r="G949" s="73">
        <v>223076.93</v>
      </c>
      <c r="H949" s="73">
        <v>223076.93</v>
      </c>
    </row>
    <row r="950" spans="1:8" ht="25.5" outlineLevel="3" x14ac:dyDescent="0.25">
      <c r="A950" s="75" t="s">
        <v>549</v>
      </c>
      <c r="B950" s="74" t="s">
        <v>546</v>
      </c>
      <c r="C950" s="74" t="s">
        <v>610</v>
      </c>
      <c r="D950" s="74" t="s">
        <v>638</v>
      </c>
      <c r="E950" s="74" t="s">
        <v>548</v>
      </c>
      <c r="F950" s="73">
        <v>223076.93</v>
      </c>
      <c r="G950" s="73">
        <v>223076.93</v>
      </c>
      <c r="H950" s="73">
        <v>223076.93</v>
      </c>
    </row>
    <row r="951" spans="1:8" outlineLevel="4" x14ac:dyDescent="0.25">
      <c r="A951" s="75" t="s">
        <v>547</v>
      </c>
      <c r="B951" s="74" t="s">
        <v>546</v>
      </c>
      <c r="C951" s="74" t="s">
        <v>610</v>
      </c>
      <c r="D951" s="74" t="s">
        <v>638</v>
      </c>
      <c r="E951" s="74" t="s">
        <v>543</v>
      </c>
      <c r="F951" s="73">
        <v>223076.93</v>
      </c>
      <c r="G951" s="73">
        <v>223076.93</v>
      </c>
      <c r="H951" s="73">
        <v>223076.93</v>
      </c>
    </row>
    <row r="952" spans="1:8" ht="51" outlineLevel="2" x14ac:dyDescent="0.25">
      <c r="A952" s="75" t="s">
        <v>625</v>
      </c>
      <c r="B952" s="74" t="s">
        <v>546</v>
      </c>
      <c r="C952" s="74" t="s">
        <v>610</v>
      </c>
      <c r="D952" s="74" t="s">
        <v>637</v>
      </c>
      <c r="E952" s="74" t="s">
        <v>455</v>
      </c>
      <c r="F952" s="73">
        <v>5927740.54</v>
      </c>
      <c r="G952" s="73">
        <v>5927740.54</v>
      </c>
      <c r="H952" s="73">
        <v>5927740.54</v>
      </c>
    </row>
    <row r="953" spans="1:8" ht="25.5" outlineLevel="3" x14ac:dyDescent="0.25">
      <c r="A953" s="75" t="s">
        <v>549</v>
      </c>
      <c r="B953" s="74" t="s">
        <v>546</v>
      </c>
      <c r="C953" s="74" t="s">
        <v>610</v>
      </c>
      <c r="D953" s="74" t="s">
        <v>637</v>
      </c>
      <c r="E953" s="74" t="s">
        <v>548</v>
      </c>
      <c r="F953" s="73">
        <v>5927740.54</v>
      </c>
      <c r="G953" s="73">
        <v>5927740.54</v>
      </c>
      <c r="H953" s="73">
        <v>5927740.54</v>
      </c>
    </row>
    <row r="954" spans="1:8" outlineLevel="4" x14ac:dyDescent="0.25">
      <c r="A954" s="75" t="s">
        <v>547</v>
      </c>
      <c r="B954" s="74" t="s">
        <v>546</v>
      </c>
      <c r="C954" s="74" t="s">
        <v>610</v>
      </c>
      <c r="D954" s="74" t="s">
        <v>637</v>
      </c>
      <c r="E954" s="74" t="s">
        <v>543</v>
      </c>
      <c r="F954" s="73">
        <v>5927740.54</v>
      </c>
      <c r="G954" s="73">
        <v>5927740.54</v>
      </c>
      <c r="H954" s="73">
        <v>5927740.54</v>
      </c>
    </row>
    <row r="955" spans="1:8" ht="38.25" outlineLevel="2" x14ac:dyDescent="0.25">
      <c r="A955" s="75" t="s">
        <v>636</v>
      </c>
      <c r="B955" s="74" t="s">
        <v>546</v>
      </c>
      <c r="C955" s="74" t="s">
        <v>610</v>
      </c>
      <c r="D955" s="74" t="s">
        <v>635</v>
      </c>
      <c r="E955" s="74" t="s">
        <v>455</v>
      </c>
      <c r="F955" s="73">
        <v>18139332.079999998</v>
      </c>
      <c r="G955" s="73">
        <v>18139332.079999998</v>
      </c>
      <c r="H955" s="73">
        <v>18139332.079999998</v>
      </c>
    </row>
    <row r="956" spans="1:8" ht="25.5" outlineLevel="3" x14ac:dyDescent="0.25">
      <c r="A956" s="75" t="s">
        <v>549</v>
      </c>
      <c r="B956" s="74" t="s">
        <v>546</v>
      </c>
      <c r="C956" s="74" t="s">
        <v>610</v>
      </c>
      <c r="D956" s="74" t="s">
        <v>635</v>
      </c>
      <c r="E956" s="74" t="s">
        <v>548</v>
      </c>
      <c r="F956" s="73">
        <v>18139332.079999998</v>
      </c>
      <c r="G956" s="73">
        <v>18139332.079999998</v>
      </c>
      <c r="H956" s="73">
        <v>18139332.079999998</v>
      </c>
    </row>
    <row r="957" spans="1:8" ht="51" outlineLevel="4" x14ac:dyDescent="0.25">
      <c r="A957" s="75" t="s">
        <v>555</v>
      </c>
      <c r="B957" s="74" t="s">
        <v>546</v>
      </c>
      <c r="C957" s="74" t="s">
        <v>610</v>
      </c>
      <c r="D957" s="74" t="s">
        <v>635</v>
      </c>
      <c r="E957" s="74" t="s">
        <v>553</v>
      </c>
      <c r="F957" s="73">
        <v>18139332.079999998</v>
      </c>
      <c r="G957" s="73">
        <v>18139332.079999998</v>
      </c>
      <c r="H957" s="73">
        <v>18139332.079999998</v>
      </c>
    </row>
    <row r="958" spans="1:8" ht="51" outlineLevel="2" x14ac:dyDescent="0.25">
      <c r="A958" s="75" t="s">
        <v>570</v>
      </c>
      <c r="B958" s="74" t="s">
        <v>546</v>
      </c>
      <c r="C958" s="74" t="s">
        <v>610</v>
      </c>
      <c r="D958" s="74" t="s">
        <v>634</v>
      </c>
      <c r="E958" s="74" t="s">
        <v>455</v>
      </c>
      <c r="F958" s="73">
        <v>160000</v>
      </c>
      <c r="G958" s="73">
        <v>160000</v>
      </c>
      <c r="H958" s="73">
        <v>155798.62</v>
      </c>
    </row>
    <row r="959" spans="1:8" ht="25.5" outlineLevel="3" x14ac:dyDescent="0.25">
      <c r="A959" s="75" t="s">
        <v>549</v>
      </c>
      <c r="B959" s="74" t="s">
        <v>546</v>
      </c>
      <c r="C959" s="74" t="s">
        <v>610</v>
      </c>
      <c r="D959" s="74" t="s">
        <v>634</v>
      </c>
      <c r="E959" s="74" t="s">
        <v>548</v>
      </c>
      <c r="F959" s="73">
        <v>160000</v>
      </c>
      <c r="G959" s="73">
        <v>160000</v>
      </c>
      <c r="H959" s="73">
        <v>155798.62</v>
      </c>
    </row>
    <row r="960" spans="1:8" outlineLevel="4" x14ac:dyDescent="0.25">
      <c r="A960" s="75" t="s">
        <v>614</v>
      </c>
      <c r="B960" s="74" t="s">
        <v>546</v>
      </c>
      <c r="C960" s="74" t="s">
        <v>610</v>
      </c>
      <c r="D960" s="74" t="s">
        <v>634</v>
      </c>
      <c r="E960" s="74" t="s">
        <v>612</v>
      </c>
      <c r="F960" s="73">
        <v>160000</v>
      </c>
      <c r="G960" s="73">
        <v>160000</v>
      </c>
      <c r="H960" s="73">
        <v>155798.62</v>
      </c>
    </row>
    <row r="961" spans="1:8" ht="38.25" outlineLevel="2" x14ac:dyDescent="0.25">
      <c r="A961" s="75" t="s">
        <v>633</v>
      </c>
      <c r="B961" s="74" t="s">
        <v>546</v>
      </c>
      <c r="C961" s="74" t="s">
        <v>610</v>
      </c>
      <c r="D961" s="74" t="s">
        <v>632</v>
      </c>
      <c r="E961" s="74" t="s">
        <v>455</v>
      </c>
      <c r="F961" s="73">
        <v>12432002.550000001</v>
      </c>
      <c r="G961" s="73">
        <v>12432002.550000001</v>
      </c>
      <c r="H961" s="73">
        <v>12432002.550000001</v>
      </c>
    </row>
    <row r="962" spans="1:8" ht="25.5" outlineLevel="3" x14ac:dyDescent="0.25">
      <c r="A962" s="75" t="s">
        <v>549</v>
      </c>
      <c r="B962" s="74" t="s">
        <v>546</v>
      </c>
      <c r="C962" s="74" t="s">
        <v>610</v>
      </c>
      <c r="D962" s="74" t="s">
        <v>632</v>
      </c>
      <c r="E962" s="74" t="s">
        <v>548</v>
      </c>
      <c r="F962" s="73">
        <v>12432002.550000001</v>
      </c>
      <c r="G962" s="73">
        <v>12432002.550000001</v>
      </c>
      <c r="H962" s="73">
        <v>12432002.550000001</v>
      </c>
    </row>
    <row r="963" spans="1:8" ht="51" outlineLevel="4" x14ac:dyDescent="0.25">
      <c r="A963" s="75" t="s">
        <v>621</v>
      </c>
      <c r="B963" s="74" t="s">
        <v>546</v>
      </c>
      <c r="C963" s="74" t="s">
        <v>610</v>
      </c>
      <c r="D963" s="74" t="s">
        <v>632</v>
      </c>
      <c r="E963" s="74" t="s">
        <v>619</v>
      </c>
      <c r="F963" s="73">
        <v>12432002.550000001</v>
      </c>
      <c r="G963" s="73">
        <v>12432002.550000001</v>
      </c>
      <c r="H963" s="73">
        <v>12432002.550000001</v>
      </c>
    </row>
    <row r="964" spans="1:8" ht="51" outlineLevel="2" x14ac:dyDescent="0.25">
      <c r="A964" s="75" t="s">
        <v>631</v>
      </c>
      <c r="B964" s="74" t="s">
        <v>546</v>
      </c>
      <c r="C964" s="74" t="s">
        <v>610</v>
      </c>
      <c r="D964" s="74" t="s">
        <v>630</v>
      </c>
      <c r="E964" s="74" t="s">
        <v>455</v>
      </c>
      <c r="F964" s="73">
        <v>1110730.46</v>
      </c>
      <c r="G964" s="73">
        <v>1110730.46</v>
      </c>
      <c r="H964" s="73">
        <v>1110730.46</v>
      </c>
    </row>
    <row r="965" spans="1:8" ht="25.5" outlineLevel="3" x14ac:dyDescent="0.25">
      <c r="A965" s="75" t="s">
        <v>549</v>
      </c>
      <c r="B965" s="74" t="s">
        <v>546</v>
      </c>
      <c r="C965" s="74" t="s">
        <v>610</v>
      </c>
      <c r="D965" s="74" t="s">
        <v>630</v>
      </c>
      <c r="E965" s="74" t="s">
        <v>548</v>
      </c>
      <c r="F965" s="73">
        <v>1110730.46</v>
      </c>
      <c r="G965" s="73">
        <v>1110730.46</v>
      </c>
      <c r="H965" s="73">
        <v>1110730.46</v>
      </c>
    </row>
    <row r="966" spans="1:8" outlineLevel="4" x14ac:dyDescent="0.25">
      <c r="A966" s="75" t="s">
        <v>614</v>
      </c>
      <c r="B966" s="74" t="s">
        <v>546</v>
      </c>
      <c r="C966" s="74" t="s">
        <v>610</v>
      </c>
      <c r="D966" s="74" t="s">
        <v>630</v>
      </c>
      <c r="E966" s="74" t="s">
        <v>612</v>
      </c>
      <c r="F966" s="73">
        <v>1110730.46</v>
      </c>
      <c r="G966" s="73">
        <v>1110730.46</v>
      </c>
      <c r="H966" s="73">
        <v>1110730.46</v>
      </c>
    </row>
    <row r="967" spans="1:8" ht="25.5" outlineLevel="2" x14ac:dyDescent="0.25">
      <c r="A967" s="75" t="s">
        <v>629</v>
      </c>
      <c r="B967" s="74" t="s">
        <v>546</v>
      </c>
      <c r="C967" s="74" t="s">
        <v>610</v>
      </c>
      <c r="D967" s="74" t="s">
        <v>628</v>
      </c>
      <c r="E967" s="74" t="s">
        <v>455</v>
      </c>
      <c r="F967" s="73">
        <v>66290</v>
      </c>
      <c r="G967" s="73">
        <v>66290</v>
      </c>
      <c r="H967" s="73">
        <v>66290</v>
      </c>
    </row>
    <row r="968" spans="1:8" ht="25.5" outlineLevel="3" x14ac:dyDescent="0.25">
      <c r="A968" s="75" t="s">
        <v>549</v>
      </c>
      <c r="B968" s="74" t="s">
        <v>546</v>
      </c>
      <c r="C968" s="74" t="s">
        <v>610</v>
      </c>
      <c r="D968" s="74" t="s">
        <v>628</v>
      </c>
      <c r="E968" s="74" t="s">
        <v>548</v>
      </c>
      <c r="F968" s="73">
        <v>66290</v>
      </c>
      <c r="G968" s="73">
        <v>66290</v>
      </c>
      <c r="H968" s="73">
        <v>66290</v>
      </c>
    </row>
    <row r="969" spans="1:8" outlineLevel="4" x14ac:dyDescent="0.25">
      <c r="A969" s="75" t="s">
        <v>614</v>
      </c>
      <c r="B969" s="74" t="s">
        <v>546</v>
      </c>
      <c r="C969" s="74" t="s">
        <v>610</v>
      </c>
      <c r="D969" s="74" t="s">
        <v>628</v>
      </c>
      <c r="E969" s="74" t="s">
        <v>612</v>
      </c>
      <c r="F969" s="73">
        <v>66290</v>
      </c>
      <c r="G969" s="73">
        <v>66290</v>
      </c>
      <c r="H969" s="73">
        <v>66290</v>
      </c>
    </row>
    <row r="970" spans="1:8" ht="51" outlineLevel="2" x14ac:dyDescent="0.25">
      <c r="A970" s="75" t="s">
        <v>627</v>
      </c>
      <c r="B970" s="74" t="s">
        <v>546</v>
      </c>
      <c r="C970" s="74" t="s">
        <v>610</v>
      </c>
      <c r="D970" s="74" t="s">
        <v>626</v>
      </c>
      <c r="E970" s="74" t="s">
        <v>455</v>
      </c>
      <c r="F970" s="73">
        <v>9607965.5399999991</v>
      </c>
      <c r="G970" s="73">
        <v>9607965.5399999991</v>
      </c>
      <c r="H970" s="73">
        <v>9607965.5399999991</v>
      </c>
    </row>
    <row r="971" spans="1:8" ht="25.5" outlineLevel="3" x14ac:dyDescent="0.25">
      <c r="A971" s="75" t="s">
        <v>549</v>
      </c>
      <c r="B971" s="74" t="s">
        <v>546</v>
      </c>
      <c r="C971" s="74" t="s">
        <v>610</v>
      </c>
      <c r="D971" s="74" t="s">
        <v>626</v>
      </c>
      <c r="E971" s="74" t="s">
        <v>548</v>
      </c>
      <c r="F971" s="73">
        <v>9607965.5399999991</v>
      </c>
      <c r="G971" s="73">
        <v>9607965.5399999991</v>
      </c>
      <c r="H971" s="73">
        <v>9607965.5399999991</v>
      </c>
    </row>
    <row r="972" spans="1:8" outlineLevel="4" x14ac:dyDescent="0.25">
      <c r="A972" s="75" t="s">
        <v>614</v>
      </c>
      <c r="B972" s="74" t="s">
        <v>546</v>
      </c>
      <c r="C972" s="74" t="s">
        <v>610</v>
      </c>
      <c r="D972" s="74" t="s">
        <v>626</v>
      </c>
      <c r="E972" s="74" t="s">
        <v>612</v>
      </c>
      <c r="F972" s="73">
        <v>9607965.5399999991</v>
      </c>
      <c r="G972" s="73">
        <v>9607965.5399999991</v>
      </c>
      <c r="H972" s="73">
        <v>9607965.5399999991</v>
      </c>
    </row>
    <row r="973" spans="1:8" ht="51" outlineLevel="2" x14ac:dyDescent="0.25">
      <c r="A973" s="75" t="s">
        <v>625</v>
      </c>
      <c r="B973" s="74" t="s">
        <v>546</v>
      </c>
      <c r="C973" s="74" t="s">
        <v>610</v>
      </c>
      <c r="D973" s="74" t="s">
        <v>624</v>
      </c>
      <c r="E973" s="74" t="s">
        <v>455</v>
      </c>
      <c r="F973" s="73">
        <v>5173519.91</v>
      </c>
      <c r="G973" s="73">
        <v>5173519.91</v>
      </c>
      <c r="H973" s="73">
        <v>5173519.91</v>
      </c>
    </row>
    <row r="974" spans="1:8" ht="25.5" outlineLevel="3" x14ac:dyDescent="0.25">
      <c r="A974" s="75" t="s">
        <v>549</v>
      </c>
      <c r="B974" s="74" t="s">
        <v>546</v>
      </c>
      <c r="C974" s="74" t="s">
        <v>610</v>
      </c>
      <c r="D974" s="74" t="s">
        <v>624</v>
      </c>
      <c r="E974" s="74" t="s">
        <v>548</v>
      </c>
      <c r="F974" s="73">
        <v>5173519.91</v>
      </c>
      <c r="G974" s="73">
        <v>5173519.91</v>
      </c>
      <c r="H974" s="73">
        <v>5173519.91</v>
      </c>
    </row>
    <row r="975" spans="1:8" outlineLevel="4" x14ac:dyDescent="0.25">
      <c r="A975" s="75" t="s">
        <v>614</v>
      </c>
      <c r="B975" s="74" t="s">
        <v>546</v>
      </c>
      <c r="C975" s="74" t="s">
        <v>610</v>
      </c>
      <c r="D975" s="74" t="s">
        <v>624</v>
      </c>
      <c r="E975" s="74" t="s">
        <v>612</v>
      </c>
      <c r="F975" s="73">
        <v>5173519.91</v>
      </c>
      <c r="G975" s="73">
        <v>5173519.91</v>
      </c>
      <c r="H975" s="73">
        <v>5173519.91</v>
      </c>
    </row>
    <row r="976" spans="1:8" ht="51" outlineLevel="2" x14ac:dyDescent="0.25">
      <c r="A976" s="75" t="s">
        <v>570</v>
      </c>
      <c r="B976" s="74" t="s">
        <v>546</v>
      </c>
      <c r="C976" s="74" t="s">
        <v>610</v>
      </c>
      <c r="D976" s="74" t="s">
        <v>623</v>
      </c>
      <c r="E976" s="74" t="s">
        <v>455</v>
      </c>
      <c r="F976" s="73">
        <v>418500</v>
      </c>
      <c r="G976" s="73">
        <v>418500</v>
      </c>
      <c r="H976" s="73">
        <v>358896.57</v>
      </c>
    </row>
    <row r="977" spans="1:8" ht="25.5" outlineLevel="3" x14ac:dyDescent="0.25">
      <c r="A977" s="75" t="s">
        <v>549</v>
      </c>
      <c r="B977" s="74" t="s">
        <v>546</v>
      </c>
      <c r="C977" s="74" t="s">
        <v>610</v>
      </c>
      <c r="D977" s="74" t="s">
        <v>623</v>
      </c>
      <c r="E977" s="74" t="s">
        <v>548</v>
      </c>
      <c r="F977" s="73">
        <v>418500</v>
      </c>
      <c r="G977" s="73">
        <v>418500</v>
      </c>
      <c r="H977" s="73">
        <v>358896.57</v>
      </c>
    </row>
    <row r="978" spans="1:8" outlineLevel="4" x14ac:dyDescent="0.25">
      <c r="A978" s="75" t="s">
        <v>614</v>
      </c>
      <c r="B978" s="74" t="s">
        <v>546</v>
      </c>
      <c r="C978" s="74" t="s">
        <v>610</v>
      </c>
      <c r="D978" s="74" t="s">
        <v>623</v>
      </c>
      <c r="E978" s="74" t="s">
        <v>612</v>
      </c>
      <c r="F978" s="73">
        <v>418500</v>
      </c>
      <c r="G978" s="73">
        <v>418500</v>
      </c>
      <c r="H978" s="73">
        <v>358896.57</v>
      </c>
    </row>
    <row r="979" spans="1:8" ht="51" outlineLevel="2" x14ac:dyDescent="0.25">
      <c r="A979" s="75" t="s">
        <v>622</v>
      </c>
      <c r="B979" s="74" t="s">
        <v>546</v>
      </c>
      <c r="C979" s="74" t="s">
        <v>610</v>
      </c>
      <c r="D979" s="74" t="s">
        <v>620</v>
      </c>
      <c r="E979" s="74" t="s">
        <v>455</v>
      </c>
      <c r="F979" s="73">
        <v>41706378.509999998</v>
      </c>
      <c r="G979" s="73">
        <v>41706378.509999998</v>
      </c>
      <c r="H979" s="73">
        <v>41706378.509999998</v>
      </c>
    </row>
    <row r="980" spans="1:8" ht="25.5" outlineLevel="3" x14ac:dyDescent="0.25">
      <c r="A980" s="75" t="s">
        <v>549</v>
      </c>
      <c r="B980" s="74" t="s">
        <v>546</v>
      </c>
      <c r="C980" s="74" t="s">
        <v>610</v>
      </c>
      <c r="D980" s="74" t="s">
        <v>620</v>
      </c>
      <c r="E980" s="74" t="s">
        <v>548</v>
      </c>
      <c r="F980" s="73">
        <v>41706378.509999998</v>
      </c>
      <c r="G980" s="73">
        <v>41706378.509999998</v>
      </c>
      <c r="H980" s="73">
        <v>41706378.509999998</v>
      </c>
    </row>
    <row r="981" spans="1:8" ht="51" outlineLevel="4" x14ac:dyDescent="0.25">
      <c r="A981" s="75" t="s">
        <v>621</v>
      </c>
      <c r="B981" s="74" t="s">
        <v>546</v>
      </c>
      <c r="C981" s="74" t="s">
        <v>610</v>
      </c>
      <c r="D981" s="74" t="s">
        <v>620</v>
      </c>
      <c r="E981" s="74" t="s">
        <v>619</v>
      </c>
      <c r="F981" s="73">
        <v>41706378.509999998</v>
      </c>
      <c r="G981" s="73">
        <v>41706378.509999998</v>
      </c>
      <c r="H981" s="73">
        <v>41706378.509999998</v>
      </c>
    </row>
    <row r="982" spans="1:8" ht="25.5" outlineLevel="2" x14ac:dyDescent="0.25">
      <c r="A982" s="75" t="s">
        <v>618</v>
      </c>
      <c r="B982" s="74" t="s">
        <v>546</v>
      </c>
      <c r="C982" s="74" t="s">
        <v>610</v>
      </c>
      <c r="D982" s="74" t="s">
        <v>617</v>
      </c>
      <c r="E982" s="74" t="s">
        <v>455</v>
      </c>
      <c r="F982" s="73">
        <v>21140.58</v>
      </c>
      <c r="G982" s="73">
        <v>21140.58</v>
      </c>
      <c r="H982" s="73">
        <v>20915</v>
      </c>
    </row>
    <row r="983" spans="1:8" ht="25.5" outlineLevel="3" x14ac:dyDescent="0.25">
      <c r="A983" s="75" t="s">
        <v>549</v>
      </c>
      <c r="B983" s="74" t="s">
        <v>546</v>
      </c>
      <c r="C983" s="74" t="s">
        <v>610</v>
      </c>
      <c r="D983" s="74" t="s">
        <v>617</v>
      </c>
      <c r="E983" s="74" t="s">
        <v>548</v>
      </c>
      <c r="F983" s="73">
        <v>21140.58</v>
      </c>
      <c r="G983" s="73">
        <v>21140.58</v>
      </c>
      <c r="H983" s="73">
        <v>20915</v>
      </c>
    </row>
    <row r="984" spans="1:8" outlineLevel="4" x14ac:dyDescent="0.25">
      <c r="A984" s="75" t="s">
        <v>614</v>
      </c>
      <c r="B984" s="74" t="s">
        <v>546</v>
      </c>
      <c r="C984" s="74" t="s">
        <v>610</v>
      </c>
      <c r="D984" s="74" t="s">
        <v>617</v>
      </c>
      <c r="E984" s="74" t="s">
        <v>612</v>
      </c>
      <c r="F984" s="73">
        <v>21140.58</v>
      </c>
      <c r="G984" s="73">
        <v>21140.58</v>
      </c>
      <c r="H984" s="73">
        <v>20915</v>
      </c>
    </row>
    <row r="985" spans="1:8" ht="51" outlineLevel="2" x14ac:dyDescent="0.25">
      <c r="A985" s="75" t="s">
        <v>562</v>
      </c>
      <c r="B985" s="74" t="s">
        <v>546</v>
      </c>
      <c r="C985" s="74" t="s">
        <v>610</v>
      </c>
      <c r="D985" s="74" t="s">
        <v>616</v>
      </c>
      <c r="E985" s="74" t="s">
        <v>455</v>
      </c>
      <c r="F985" s="73">
        <v>1349000</v>
      </c>
      <c r="G985" s="73">
        <v>1349000</v>
      </c>
      <c r="H985" s="73">
        <v>1349000</v>
      </c>
    </row>
    <row r="986" spans="1:8" ht="25.5" outlineLevel="3" x14ac:dyDescent="0.25">
      <c r="A986" s="75" t="s">
        <v>549</v>
      </c>
      <c r="B986" s="74" t="s">
        <v>546</v>
      </c>
      <c r="C986" s="74" t="s">
        <v>610</v>
      </c>
      <c r="D986" s="74" t="s">
        <v>616</v>
      </c>
      <c r="E986" s="74" t="s">
        <v>548</v>
      </c>
      <c r="F986" s="73">
        <v>1349000</v>
      </c>
      <c r="G986" s="73">
        <v>1349000</v>
      </c>
      <c r="H986" s="73">
        <v>1349000</v>
      </c>
    </row>
    <row r="987" spans="1:8" outlineLevel="4" x14ac:dyDescent="0.25">
      <c r="A987" s="75" t="s">
        <v>614</v>
      </c>
      <c r="B987" s="74" t="s">
        <v>546</v>
      </c>
      <c r="C987" s="74" t="s">
        <v>610</v>
      </c>
      <c r="D987" s="74" t="s">
        <v>616</v>
      </c>
      <c r="E987" s="74" t="s">
        <v>612</v>
      </c>
      <c r="F987" s="73">
        <v>1349000</v>
      </c>
      <c r="G987" s="73">
        <v>1349000</v>
      </c>
      <c r="H987" s="73">
        <v>1349000</v>
      </c>
    </row>
    <row r="988" spans="1:8" outlineLevel="2" x14ac:dyDescent="0.25">
      <c r="A988" s="75" t="s">
        <v>615</v>
      </c>
      <c r="B988" s="74" t="s">
        <v>546</v>
      </c>
      <c r="C988" s="74" t="s">
        <v>610</v>
      </c>
      <c r="D988" s="74" t="s">
        <v>613</v>
      </c>
      <c r="E988" s="74" t="s">
        <v>455</v>
      </c>
      <c r="F988" s="73">
        <v>163666.16</v>
      </c>
      <c r="G988" s="73">
        <v>163666.16</v>
      </c>
      <c r="H988" s="73">
        <v>163666.16</v>
      </c>
    </row>
    <row r="989" spans="1:8" ht="25.5" outlineLevel="3" x14ac:dyDescent="0.25">
      <c r="A989" s="75" t="s">
        <v>549</v>
      </c>
      <c r="B989" s="74" t="s">
        <v>546</v>
      </c>
      <c r="C989" s="74" t="s">
        <v>610</v>
      </c>
      <c r="D989" s="74" t="s">
        <v>613</v>
      </c>
      <c r="E989" s="74" t="s">
        <v>548</v>
      </c>
      <c r="F989" s="73">
        <v>163666.16</v>
      </c>
      <c r="G989" s="73">
        <v>163666.16</v>
      </c>
      <c r="H989" s="73">
        <v>163666.16</v>
      </c>
    </row>
    <row r="990" spans="1:8" outlineLevel="4" x14ac:dyDescent="0.25">
      <c r="A990" s="75" t="s">
        <v>614</v>
      </c>
      <c r="B990" s="74" t="s">
        <v>546</v>
      </c>
      <c r="C990" s="74" t="s">
        <v>610</v>
      </c>
      <c r="D990" s="74" t="s">
        <v>613</v>
      </c>
      <c r="E990" s="74" t="s">
        <v>612</v>
      </c>
      <c r="F990" s="73">
        <v>163666.16</v>
      </c>
      <c r="G990" s="73">
        <v>163666.16</v>
      </c>
      <c r="H990" s="73">
        <v>163666.16</v>
      </c>
    </row>
    <row r="991" spans="1:8" outlineLevel="2" x14ac:dyDescent="0.25">
      <c r="A991" s="75" t="s">
        <v>611</v>
      </c>
      <c r="B991" s="74" t="s">
        <v>546</v>
      </c>
      <c r="C991" s="74" t="s">
        <v>610</v>
      </c>
      <c r="D991" s="74" t="s">
        <v>609</v>
      </c>
      <c r="E991" s="74" t="s">
        <v>455</v>
      </c>
      <c r="F991" s="73">
        <v>2500000</v>
      </c>
      <c r="G991" s="73">
        <v>2500000</v>
      </c>
      <c r="H991" s="73">
        <v>2500000</v>
      </c>
    </row>
    <row r="992" spans="1:8" ht="25.5" outlineLevel="3" x14ac:dyDescent="0.25">
      <c r="A992" s="75" t="s">
        <v>549</v>
      </c>
      <c r="B992" s="74" t="s">
        <v>546</v>
      </c>
      <c r="C992" s="74" t="s">
        <v>610</v>
      </c>
      <c r="D992" s="74" t="s">
        <v>609</v>
      </c>
      <c r="E992" s="74" t="s">
        <v>548</v>
      </c>
      <c r="F992" s="73">
        <v>2500000</v>
      </c>
      <c r="G992" s="73">
        <v>2500000</v>
      </c>
      <c r="H992" s="73">
        <v>2500000</v>
      </c>
    </row>
    <row r="993" spans="1:8" outlineLevel="4" x14ac:dyDescent="0.25">
      <c r="A993" s="75" t="s">
        <v>547</v>
      </c>
      <c r="B993" s="74" t="s">
        <v>546</v>
      </c>
      <c r="C993" s="74" t="s">
        <v>610</v>
      </c>
      <c r="D993" s="74" t="s">
        <v>609</v>
      </c>
      <c r="E993" s="74" t="s">
        <v>543</v>
      </c>
      <c r="F993" s="73">
        <v>2500000</v>
      </c>
      <c r="G993" s="73">
        <v>2500000</v>
      </c>
      <c r="H993" s="73">
        <v>2500000</v>
      </c>
    </row>
    <row r="994" spans="1:8" outlineLevel="1" x14ac:dyDescent="0.25">
      <c r="A994" s="75" t="s">
        <v>468</v>
      </c>
      <c r="B994" s="74" t="s">
        <v>546</v>
      </c>
      <c r="C994" s="74" t="s">
        <v>461</v>
      </c>
      <c r="D994" s="74" t="s">
        <v>457</v>
      </c>
      <c r="E994" s="74" t="s">
        <v>455</v>
      </c>
      <c r="F994" s="73">
        <v>2287400</v>
      </c>
      <c r="G994" s="73">
        <v>2287400</v>
      </c>
      <c r="H994" s="73">
        <v>2038378.94</v>
      </c>
    </row>
    <row r="995" spans="1:8" ht="140.25" outlineLevel="2" x14ac:dyDescent="0.25">
      <c r="A995" s="75" t="s">
        <v>608</v>
      </c>
      <c r="B995" s="74" t="s">
        <v>546</v>
      </c>
      <c r="C995" s="74" t="s">
        <v>461</v>
      </c>
      <c r="D995" s="74" t="s">
        <v>607</v>
      </c>
      <c r="E995" s="74" t="s">
        <v>455</v>
      </c>
      <c r="F995" s="73">
        <v>2287400</v>
      </c>
      <c r="G995" s="73">
        <v>2287400</v>
      </c>
      <c r="H995" s="73">
        <v>2038378.94</v>
      </c>
    </row>
    <row r="996" spans="1:8" ht="25.5" outlineLevel="3" x14ac:dyDescent="0.25">
      <c r="A996" s="75" t="s">
        <v>474</v>
      </c>
      <c r="B996" s="74" t="s">
        <v>546</v>
      </c>
      <c r="C996" s="74" t="s">
        <v>461</v>
      </c>
      <c r="D996" s="74" t="s">
        <v>607</v>
      </c>
      <c r="E996" s="74" t="s">
        <v>473</v>
      </c>
      <c r="F996" s="73">
        <v>18299.2</v>
      </c>
      <c r="G996" s="73">
        <v>18299.2</v>
      </c>
      <c r="H996" s="73">
        <v>16246.14</v>
      </c>
    </row>
    <row r="997" spans="1:8" outlineLevel="4" x14ac:dyDescent="0.25">
      <c r="A997" s="75" t="s">
        <v>472</v>
      </c>
      <c r="B997" s="74" t="s">
        <v>546</v>
      </c>
      <c r="C997" s="74" t="s">
        <v>461</v>
      </c>
      <c r="D997" s="74" t="s">
        <v>607</v>
      </c>
      <c r="E997" s="74" t="s">
        <v>469</v>
      </c>
      <c r="F997" s="73">
        <v>18299.2</v>
      </c>
      <c r="G997" s="73">
        <v>18299.2</v>
      </c>
      <c r="H997" s="73">
        <v>16246.14</v>
      </c>
    </row>
    <row r="998" spans="1:8" outlineLevel="3" x14ac:dyDescent="0.25">
      <c r="A998" s="75" t="s">
        <v>464</v>
      </c>
      <c r="B998" s="74" t="s">
        <v>546</v>
      </c>
      <c r="C998" s="74" t="s">
        <v>461</v>
      </c>
      <c r="D998" s="74" t="s">
        <v>607</v>
      </c>
      <c r="E998" s="74" t="s">
        <v>463</v>
      </c>
      <c r="F998" s="73">
        <v>2269100.7999999998</v>
      </c>
      <c r="G998" s="73">
        <v>2269100.7999999998</v>
      </c>
      <c r="H998" s="73">
        <v>2022132.8</v>
      </c>
    </row>
    <row r="999" spans="1:8" ht="25.5" outlineLevel="4" x14ac:dyDescent="0.25">
      <c r="A999" s="75" t="s">
        <v>596</v>
      </c>
      <c r="B999" s="74" t="s">
        <v>546</v>
      </c>
      <c r="C999" s="74" t="s">
        <v>461</v>
      </c>
      <c r="D999" s="74" t="s">
        <v>607</v>
      </c>
      <c r="E999" s="74" t="s">
        <v>594</v>
      </c>
      <c r="F999" s="73">
        <v>2269100.7999999998</v>
      </c>
      <c r="G999" s="73">
        <v>2269100.7999999998</v>
      </c>
      <c r="H999" s="73">
        <v>2022132.8</v>
      </c>
    </row>
    <row r="1000" spans="1:8" outlineLevel="1" x14ac:dyDescent="0.25">
      <c r="A1000" s="75" t="s">
        <v>458</v>
      </c>
      <c r="B1000" s="74" t="s">
        <v>546</v>
      </c>
      <c r="C1000" s="74" t="s">
        <v>450</v>
      </c>
      <c r="D1000" s="74" t="s">
        <v>457</v>
      </c>
      <c r="E1000" s="74" t="s">
        <v>455</v>
      </c>
      <c r="F1000" s="73">
        <v>12111500</v>
      </c>
      <c r="G1000" s="73">
        <v>12111500</v>
      </c>
      <c r="H1000" s="73">
        <v>8606391.3399999999</v>
      </c>
    </row>
    <row r="1001" spans="1:8" ht="89.25" outlineLevel="2" x14ac:dyDescent="0.25">
      <c r="A1001" s="75" t="s">
        <v>606</v>
      </c>
      <c r="B1001" s="74" t="s">
        <v>546</v>
      </c>
      <c r="C1001" s="74" t="s">
        <v>450</v>
      </c>
      <c r="D1001" s="74" t="s">
        <v>605</v>
      </c>
      <c r="E1001" s="74" t="s">
        <v>455</v>
      </c>
      <c r="F1001" s="73">
        <v>295400</v>
      </c>
      <c r="G1001" s="73">
        <v>295400</v>
      </c>
      <c r="H1001" s="73">
        <v>196730.99</v>
      </c>
    </row>
    <row r="1002" spans="1:8" ht="25.5" outlineLevel="3" x14ac:dyDescent="0.25">
      <c r="A1002" s="75" t="s">
        <v>474</v>
      </c>
      <c r="B1002" s="74" t="s">
        <v>546</v>
      </c>
      <c r="C1002" s="74" t="s">
        <v>450</v>
      </c>
      <c r="D1002" s="74" t="s">
        <v>605</v>
      </c>
      <c r="E1002" s="74" t="s">
        <v>473</v>
      </c>
      <c r="F1002" s="73">
        <v>295400</v>
      </c>
      <c r="G1002" s="73">
        <v>295400</v>
      </c>
      <c r="H1002" s="73">
        <v>196730.99</v>
      </c>
    </row>
    <row r="1003" spans="1:8" outlineLevel="4" x14ac:dyDescent="0.25">
      <c r="A1003" s="75" t="s">
        <v>472</v>
      </c>
      <c r="B1003" s="74" t="s">
        <v>546</v>
      </c>
      <c r="C1003" s="74" t="s">
        <v>450</v>
      </c>
      <c r="D1003" s="74" t="s">
        <v>605</v>
      </c>
      <c r="E1003" s="74" t="s">
        <v>469</v>
      </c>
      <c r="F1003" s="73">
        <v>295400</v>
      </c>
      <c r="G1003" s="73">
        <v>295400</v>
      </c>
      <c r="H1003" s="73">
        <v>196730.99</v>
      </c>
    </row>
    <row r="1004" spans="1:8" ht="51" outlineLevel="2" x14ac:dyDescent="0.25">
      <c r="A1004" s="75" t="s">
        <v>604</v>
      </c>
      <c r="B1004" s="74" t="s">
        <v>546</v>
      </c>
      <c r="C1004" s="74" t="s">
        <v>450</v>
      </c>
      <c r="D1004" s="74" t="s">
        <v>602</v>
      </c>
      <c r="E1004" s="74" t="s">
        <v>455</v>
      </c>
      <c r="F1004" s="73">
        <v>11816100</v>
      </c>
      <c r="G1004" s="73">
        <v>11816100</v>
      </c>
      <c r="H1004" s="73">
        <v>8409660.3499999996</v>
      </c>
    </row>
    <row r="1005" spans="1:8" outlineLevel="3" x14ac:dyDescent="0.25">
      <c r="A1005" s="75" t="s">
        <v>464</v>
      </c>
      <c r="B1005" s="74" t="s">
        <v>546</v>
      </c>
      <c r="C1005" s="74" t="s">
        <v>450</v>
      </c>
      <c r="D1005" s="74" t="s">
        <v>602</v>
      </c>
      <c r="E1005" s="74" t="s">
        <v>463</v>
      </c>
      <c r="F1005" s="73">
        <v>11816100</v>
      </c>
      <c r="G1005" s="73">
        <v>11816100</v>
      </c>
      <c r="H1005" s="73">
        <v>8409660.3499999996</v>
      </c>
    </row>
    <row r="1006" spans="1:8" ht="25.5" outlineLevel="4" x14ac:dyDescent="0.25">
      <c r="A1006" s="75" t="s">
        <v>603</v>
      </c>
      <c r="B1006" s="74" t="s">
        <v>546</v>
      </c>
      <c r="C1006" s="74" t="s">
        <v>450</v>
      </c>
      <c r="D1006" s="74" t="s">
        <v>602</v>
      </c>
      <c r="E1006" s="74" t="s">
        <v>601</v>
      </c>
      <c r="F1006" s="73">
        <v>11816100</v>
      </c>
      <c r="G1006" s="73">
        <v>11816100</v>
      </c>
      <c r="H1006" s="73">
        <v>8409660.3499999996</v>
      </c>
    </row>
    <row r="1007" spans="1:8" outlineLevel="1" x14ac:dyDescent="0.25">
      <c r="A1007" s="75" t="s">
        <v>600</v>
      </c>
      <c r="B1007" s="74" t="s">
        <v>546</v>
      </c>
      <c r="C1007" s="74" t="s">
        <v>590</v>
      </c>
      <c r="D1007" s="74" t="s">
        <v>457</v>
      </c>
      <c r="E1007" s="74" t="s">
        <v>455</v>
      </c>
      <c r="F1007" s="73">
        <v>3689336.52</v>
      </c>
      <c r="G1007" s="73">
        <v>3689336.52</v>
      </c>
      <c r="H1007" s="73">
        <v>2842929.15</v>
      </c>
    </row>
    <row r="1008" spans="1:8" ht="51" outlineLevel="2" x14ac:dyDescent="0.25">
      <c r="A1008" s="75" t="s">
        <v>599</v>
      </c>
      <c r="B1008" s="74" t="s">
        <v>546</v>
      </c>
      <c r="C1008" s="74" t="s">
        <v>590</v>
      </c>
      <c r="D1008" s="74" t="s">
        <v>598</v>
      </c>
      <c r="E1008" s="74" t="s">
        <v>455</v>
      </c>
      <c r="F1008" s="73">
        <v>129500</v>
      </c>
      <c r="G1008" s="73">
        <v>129500</v>
      </c>
      <c r="H1008" s="73">
        <v>129500</v>
      </c>
    </row>
    <row r="1009" spans="1:8" outlineLevel="3" x14ac:dyDescent="0.25">
      <c r="A1009" s="75" t="s">
        <v>464</v>
      </c>
      <c r="B1009" s="74" t="s">
        <v>546</v>
      </c>
      <c r="C1009" s="74" t="s">
        <v>590</v>
      </c>
      <c r="D1009" s="74" t="s">
        <v>598</v>
      </c>
      <c r="E1009" s="74" t="s">
        <v>463</v>
      </c>
      <c r="F1009" s="73">
        <v>129500</v>
      </c>
      <c r="G1009" s="73">
        <v>129500</v>
      </c>
      <c r="H1009" s="73">
        <v>129500</v>
      </c>
    </row>
    <row r="1010" spans="1:8" ht="25.5" outlineLevel="4" x14ac:dyDescent="0.25">
      <c r="A1010" s="75" t="s">
        <v>596</v>
      </c>
      <c r="B1010" s="74" t="s">
        <v>546</v>
      </c>
      <c r="C1010" s="74" t="s">
        <v>590</v>
      </c>
      <c r="D1010" s="74" t="s">
        <v>598</v>
      </c>
      <c r="E1010" s="74" t="s">
        <v>594</v>
      </c>
      <c r="F1010" s="73">
        <v>129500</v>
      </c>
      <c r="G1010" s="73">
        <v>129500</v>
      </c>
      <c r="H1010" s="73">
        <v>129500</v>
      </c>
    </row>
    <row r="1011" spans="1:8" ht="102" outlineLevel="2" x14ac:dyDescent="0.25">
      <c r="A1011" s="75" t="s">
        <v>597</v>
      </c>
      <c r="B1011" s="74" t="s">
        <v>546</v>
      </c>
      <c r="C1011" s="74" t="s">
        <v>590</v>
      </c>
      <c r="D1011" s="74" t="s">
        <v>595</v>
      </c>
      <c r="E1011" s="74" t="s">
        <v>455</v>
      </c>
      <c r="F1011" s="73">
        <v>2277626.52</v>
      </c>
      <c r="G1011" s="73">
        <v>2277626.52</v>
      </c>
      <c r="H1011" s="73">
        <v>1941219.15</v>
      </c>
    </row>
    <row r="1012" spans="1:8" outlineLevel="3" x14ac:dyDescent="0.25">
      <c r="A1012" s="75" t="s">
        <v>464</v>
      </c>
      <c r="B1012" s="74" t="s">
        <v>546</v>
      </c>
      <c r="C1012" s="74" t="s">
        <v>590</v>
      </c>
      <c r="D1012" s="74" t="s">
        <v>595</v>
      </c>
      <c r="E1012" s="74" t="s">
        <v>463</v>
      </c>
      <c r="F1012" s="73">
        <v>2277626.52</v>
      </c>
      <c r="G1012" s="73">
        <v>2277626.52</v>
      </c>
      <c r="H1012" s="73">
        <v>1941219.15</v>
      </c>
    </row>
    <row r="1013" spans="1:8" ht="25.5" outlineLevel="4" x14ac:dyDescent="0.25">
      <c r="A1013" s="75" t="s">
        <v>596</v>
      </c>
      <c r="B1013" s="74" t="s">
        <v>546</v>
      </c>
      <c r="C1013" s="74" t="s">
        <v>590</v>
      </c>
      <c r="D1013" s="74" t="s">
        <v>595</v>
      </c>
      <c r="E1013" s="74" t="s">
        <v>594</v>
      </c>
      <c r="F1013" s="73">
        <v>2277626.52</v>
      </c>
      <c r="G1013" s="73">
        <v>2277626.52</v>
      </c>
      <c r="H1013" s="73">
        <v>1941219.15</v>
      </c>
    </row>
    <row r="1014" spans="1:8" ht="38.25" outlineLevel="2" x14ac:dyDescent="0.25">
      <c r="A1014" s="75" t="s">
        <v>593</v>
      </c>
      <c r="B1014" s="74" t="s">
        <v>546</v>
      </c>
      <c r="C1014" s="74" t="s">
        <v>590</v>
      </c>
      <c r="D1014" s="74" t="s">
        <v>592</v>
      </c>
      <c r="E1014" s="74" t="s">
        <v>455</v>
      </c>
      <c r="F1014" s="73">
        <v>754282.15</v>
      </c>
      <c r="G1014" s="73">
        <v>754282.15</v>
      </c>
      <c r="H1014" s="73">
        <v>501936.5</v>
      </c>
    </row>
    <row r="1015" spans="1:8" ht="25.5" outlineLevel="3" x14ac:dyDescent="0.25">
      <c r="A1015" s="75" t="s">
        <v>474</v>
      </c>
      <c r="B1015" s="74" t="s">
        <v>546</v>
      </c>
      <c r="C1015" s="74" t="s">
        <v>590</v>
      </c>
      <c r="D1015" s="74" t="s">
        <v>592</v>
      </c>
      <c r="E1015" s="74" t="s">
        <v>473</v>
      </c>
      <c r="F1015" s="73">
        <v>566035.65</v>
      </c>
      <c r="G1015" s="73">
        <v>566035.65</v>
      </c>
      <c r="H1015" s="73">
        <v>313690</v>
      </c>
    </row>
    <row r="1016" spans="1:8" outlineLevel="4" x14ac:dyDescent="0.25">
      <c r="A1016" s="75" t="s">
        <v>472</v>
      </c>
      <c r="B1016" s="74" t="s">
        <v>546</v>
      </c>
      <c r="C1016" s="74" t="s">
        <v>590</v>
      </c>
      <c r="D1016" s="74" t="s">
        <v>592</v>
      </c>
      <c r="E1016" s="74" t="s">
        <v>469</v>
      </c>
      <c r="F1016" s="73">
        <v>566035.65</v>
      </c>
      <c r="G1016" s="73">
        <v>566035.65</v>
      </c>
      <c r="H1016" s="73">
        <v>313690</v>
      </c>
    </row>
    <row r="1017" spans="1:8" ht="25.5" outlineLevel="3" x14ac:dyDescent="0.25">
      <c r="A1017" s="75" t="s">
        <v>454</v>
      </c>
      <c r="B1017" s="74" t="s">
        <v>546</v>
      </c>
      <c r="C1017" s="74" t="s">
        <v>590</v>
      </c>
      <c r="D1017" s="74" t="s">
        <v>592</v>
      </c>
      <c r="E1017" s="74" t="s">
        <v>453</v>
      </c>
      <c r="F1017" s="73">
        <v>188246.5</v>
      </c>
      <c r="G1017" s="73">
        <v>188246.5</v>
      </c>
      <c r="H1017" s="73">
        <v>188246.5</v>
      </c>
    </row>
    <row r="1018" spans="1:8" ht="38.25" outlineLevel="4" x14ac:dyDescent="0.25">
      <c r="A1018" s="75" t="s">
        <v>490</v>
      </c>
      <c r="B1018" s="74" t="s">
        <v>546</v>
      </c>
      <c r="C1018" s="74" t="s">
        <v>590</v>
      </c>
      <c r="D1018" s="74" t="s">
        <v>592</v>
      </c>
      <c r="E1018" s="74" t="s">
        <v>487</v>
      </c>
      <c r="F1018" s="73">
        <v>188246.5</v>
      </c>
      <c r="G1018" s="73">
        <v>188246.5</v>
      </c>
      <c r="H1018" s="73">
        <v>188246.5</v>
      </c>
    </row>
    <row r="1019" spans="1:8" ht="38.25" outlineLevel="2" x14ac:dyDescent="0.25">
      <c r="A1019" s="75" t="s">
        <v>591</v>
      </c>
      <c r="B1019" s="74" t="s">
        <v>546</v>
      </c>
      <c r="C1019" s="74" t="s">
        <v>590</v>
      </c>
      <c r="D1019" s="74" t="s">
        <v>589</v>
      </c>
      <c r="E1019" s="74" t="s">
        <v>455</v>
      </c>
      <c r="F1019" s="73">
        <v>527927.85</v>
      </c>
      <c r="G1019" s="73">
        <v>527927.85</v>
      </c>
      <c r="H1019" s="73">
        <v>270273.5</v>
      </c>
    </row>
    <row r="1020" spans="1:8" ht="25.5" outlineLevel="3" x14ac:dyDescent="0.25">
      <c r="A1020" s="75" t="s">
        <v>474</v>
      </c>
      <c r="B1020" s="74" t="s">
        <v>546</v>
      </c>
      <c r="C1020" s="74" t="s">
        <v>590</v>
      </c>
      <c r="D1020" s="74" t="s">
        <v>589</v>
      </c>
      <c r="E1020" s="74" t="s">
        <v>473</v>
      </c>
      <c r="F1020" s="73">
        <v>426564.35</v>
      </c>
      <c r="G1020" s="73">
        <v>426564.35</v>
      </c>
      <c r="H1020" s="73">
        <v>168910</v>
      </c>
    </row>
    <row r="1021" spans="1:8" outlineLevel="4" x14ac:dyDescent="0.25">
      <c r="A1021" s="75" t="s">
        <v>472</v>
      </c>
      <c r="B1021" s="74" t="s">
        <v>546</v>
      </c>
      <c r="C1021" s="74" t="s">
        <v>590</v>
      </c>
      <c r="D1021" s="74" t="s">
        <v>589</v>
      </c>
      <c r="E1021" s="74" t="s">
        <v>469</v>
      </c>
      <c r="F1021" s="73">
        <v>426564.35</v>
      </c>
      <c r="G1021" s="73">
        <v>426564.35</v>
      </c>
      <c r="H1021" s="73">
        <v>168910</v>
      </c>
    </row>
    <row r="1022" spans="1:8" ht="25.5" outlineLevel="3" x14ac:dyDescent="0.25">
      <c r="A1022" s="75" t="s">
        <v>454</v>
      </c>
      <c r="B1022" s="74" t="s">
        <v>546</v>
      </c>
      <c r="C1022" s="74" t="s">
        <v>590</v>
      </c>
      <c r="D1022" s="74" t="s">
        <v>589</v>
      </c>
      <c r="E1022" s="74" t="s">
        <v>453</v>
      </c>
      <c r="F1022" s="73">
        <v>101363.5</v>
      </c>
      <c r="G1022" s="73">
        <v>101363.5</v>
      </c>
      <c r="H1022" s="73">
        <v>101363.5</v>
      </c>
    </row>
    <row r="1023" spans="1:8" ht="38.25" outlineLevel="4" x14ac:dyDescent="0.25">
      <c r="A1023" s="75" t="s">
        <v>490</v>
      </c>
      <c r="B1023" s="74" t="s">
        <v>546</v>
      </c>
      <c r="C1023" s="74" t="s">
        <v>590</v>
      </c>
      <c r="D1023" s="74" t="s">
        <v>589</v>
      </c>
      <c r="E1023" s="74" t="s">
        <v>487</v>
      </c>
      <c r="F1023" s="73">
        <v>101363.5</v>
      </c>
      <c r="G1023" s="73">
        <v>101363.5</v>
      </c>
      <c r="H1023" s="73">
        <v>101363.5</v>
      </c>
    </row>
    <row r="1024" spans="1:8" outlineLevel="1" x14ac:dyDescent="0.25">
      <c r="A1024" s="75" t="s">
        <v>588</v>
      </c>
      <c r="B1024" s="74" t="s">
        <v>546</v>
      </c>
      <c r="C1024" s="74" t="s">
        <v>567</v>
      </c>
      <c r="D1024" s="74" t="s">
        <v>457</v>
      </c>
      <c r="E1024" s="74" t="s">
        <v>455</v>
      </c>
      <c r="F1024" s="73">
        <f>182933809.13-33000</f>
        <v>182900809.13</v>
      </c>
      <c r="G1024" s="73">
        <v>182933809.13</v>
      </c>
      <c r="H1024" s="73">
        <v>182495850.84</v>
      </c>
    </row>
    <row r="1025" spans="1:8" ht="51" outlineLevel="2" x14ac:dyDescent="0.25">
      <c r="A1025" s="75" t="s">
        <v>587</v>
      </c>
      <c r="B1025" s="74" t="s">
        <v>546</v>
      </c>
      <c r="C1025" s="74" t="s">
        <v>567</v>
      </c>
      <c r="D1025" s="74" t="s">
        <v>585</v>
      </c>
      <c r="E1025" s="74" t="s">
        <v>455</v>
      </c>
      <c r="F1025" s="73">
        <v>282513</v>
      </c>
      <c r="G1025" s="73">
        <v>282513</v>
      </c>
      <c r="H1025" s="73">
        <v>282513</v>
      </c>
    </row>
    <row r="1026" spans="1:8" ht="25.5" outlineLevel="3" x14ac:dyDescent="0.25">
      <c r="A1026" s="75" t="s">
        <v>549</v>
      </c>
      <c r="B1026" s="74" t="s">
        <v>546</v>
      </c>
      <c r="C1026" s="74" t="s">
        <v>567</v>
      </c>
      <c r="D1026" s="74" t="s">
        <v>585</v>
      </c>
      <c r="E1026" s="74" t="s">
        <v>548</v>
      </c>
      <c r="F1026" s="73">
        <v>282513</v>
      </c>
      <c r="G1026" s="73">
        <v>282513</v>
      </c>
      <c r="H1026" s="73">
        <v>282513</v>
      </c>
    </row>
    <row r="1027" spans="1:8" ht="25.5" outlineLevel="4" x14ac:dyDescent="0.25">
      <c r="A1027" s="75" t="s">
        <v>586</v>
      </c>
      <c r="B1027" s="74" t="s">
        <v>546</v>
      </c>
      <c r="C1027" s="74" t="s">
        <v>567</v>
      </c>
      <c r="D1027" s="74" t="s">
        <v>585</v>
      </c>
      <c r="E1027" s="74" t="s">
        <v>584</v>
      </c>
      <c r="F1027" s="73">
        <v>282513</v>
      </c>
      <c r="G1027" s="73">
        <v>282513</v>
      </c>
      <c r="H1027" s="73">
        <v>282513</v>
      </c>
    </row>
    <row r="1028" spans="1:8" ht="25.5" outlineLevel="2" x14ac:dyDescent="0.25">
      <c r="A1028" s="75" t="s">
        <v>583</v>
      </c>
      <c r="B1028" s="74" t="s">
        <v>546</v>
      </c>
      <c r="C1028" s="74" t="s">
        <v>567</v>
      </c>
      <c r="D1028" s="74" t="s">
        <v>582</v>
      </c>
      <c r="E1028" s="74" t="s">
        <v>455</v>
      </c>
      <c r="F1028" s="73">
        <v>47593.33</v>
      </c>
      <c r="G1028" s="73">
        <v>47593.33</v>
      </c>
      <c r="H1028" s="73">
        <v>47593.33</v>
      </c>
    </row>
    <row r="1029" spans="1:8" ht="25.5" outlineLevel="3" x14ac:dyDescent="0.25">
      <c r="A1029" s="75" t="s">
        <v>549</v>
      </c>
      <c r="B1029" s="74" t="s">
        <v>546</v>
      </c>
      <c r="C1029" s="74" t="s">
        <v>567</v>
      </c>
      <c r="D1029" s="74" t="s">
        <v>582</v>
      </c>
      <c r="E1029" s="74" t="s">
        <v>548</v>
      </c>
      <c r="F1029" s="73">
        <v>47593.33</v>
      </c>
      <c r="G1029" s="73">
        <v>47593.33</v>
      </c>
      <c r="H1029" s="73">
        <v>47593.33</v>
      </c>
    </row>
    <row r="1030" spans="1:8" outlineLevel="4" x14ac:dyDescent="0.25">
      <c r="A1030" s="75" t="s">
        <v>547</v>
      </c>
      <c r="B1030" s="74" t="s">
        <v>546</v>
      </c>
      <c r="C1030" s="74" t="s">
        <v>567</v>
      </c>
      <c r="D1030" s="74" t="s">
        <v>582</v>
      </c>
      <c r="E1030" s="74" t="s">
        <v>543</v>
      </c>
      <c r="F1030" s="73">
        <v>47593.33</v>
      </c>
      <c r="G1030" s="73">
        <v>47593.33</v>
      </c>
      <c r="H1030" s="73">
        <v>47593.33</v>
      </c>
    </row>
    <row r="1031" spans="1:8" ht="63.75" outlineLevel="2" x14ac:dyDescent="0.25">
      <c r="A1031" s="75" t="s">
        <v>581</v>
      </c>
      <c r="B1031" s="74" t="s">
        <v>546</v>
      </c>
      <c r="C1031" s="74" t="s">
        <v>567</v>
      </c>
      <c r="D1031" s="74" t="s">
        <v>580</v>
      </c>
      <c r="E1031" s="74" t="s">
        <v>455</v>
      </c>
      <c r="F1031" s="73">
        <v>621377.78</v>
      </c>
      <c r="G1031" s="73">
        <v>621377.78</v>
      </c>
      <c r="H1031" s="73">
        <v>191917.34</v>
      </c>
    </row>
    <row r="1032" spans="1:8" ht="25.5" outlineLevel="3" x14ac:dyDescent="0.25">
      <c r="A1032" s="75" t="s">
        <v>549</v>
      </c>
      <c r="B1032" s="74" t="s">
        <v>546</v>
      </c>
      <c r="C1032" s="74" t="s">
        <v>567</v>
      </c>
      <c r="D1032" s="74" t="s">
        <v>580</v>
      </c>
      <c r="E1032" s="74" t="s">
        <v>548</v>
      </c>
      <c r="F1032" s="73">
        <v>621377.78</v>
      </c>
      <c r="G1032" s="73">
        <v>621377.78</v>
      </c>
      <c r="H1032" s="73">
        <v>191917.34</v>
      </c>
    </row>
    <row r="1033" spans="1:8" outlineLevel="4" x14ac:dyDescent="0.25">
      <c r="A1033" s="75" t="s">
        <v>547</v>
      </c>
      <c r="B1033" s="74" t="s">
        <v>546</v>
      </c>
      <c r="C1033" s="74" t="s">
        <v>567</v>
      </c>
      <c r="D1033" s="74" t="s">
        <v>580</v>
      </c>
      <c r="E1033" s="74" t="s">
        <v>543</v>
      </c>
      <c r="F1033" s="73">
        <v>621377.78</v>
      </c>
      <c r="G1033" s="73">
        <v>621377.78</v>
      </c>
      <c r="H1033" s="73">
        <v>191917.34</v>
      </c>
    </row>
    <row r="1034" spans="1:8" ht="25.5" outlineLevel="2" x14ac:dyDescent="0.25">
      <c r="A1034" s="75" t="s">
        <v>579</v>
      </c>
      <c r="B1034" s="74" t="s">
        <v>546</v>
      </c>
      <c r="C1034" s="74" t="s">
        <v>567</v>
      </c>
      <c r="D1034" s="74" t="s">
        <v>578</v>
      </c>
      <c r="E1034" s="74" t="s">
        <v>455</v>
      </c>
      <c r="F1034" s="73">
        <v>34152661.939999998</v>
      </c>
      <c r="G1034" s="73">
        <v>34152661.939999998</v>
      </c>
      <c r="H1034" s="73">
        <v>34152661.939999998</v>
      </c>
    </row>
    <row r="1035" spans="1:8" ht="25.5" outlineLevel="3" x14ac:dyDescent="0.25">
      <c r="A1035" s="75" t="s">
        <v>549</v>
      </c>
      <c r="B1035" s="74" t="s">
        <v>546</v>
      </c>
      <c r="C1035" s="74" t="s">
        <v>567</v>
      </c>
      <c r="D1035" s="74" t="s">
        <v>578</v>
      </c>
      <c r="E1035" s="74" t="s">
        <v>548</v>
      </c>
      <c r="F1035" s="73">
        <v>34152661.939999998</v>
      </c>
      <c r="G1035" s="73">
        <v>34152661.939999998</v>
      </c>
      <c r="H1035" s="73">
        <v>34152661.939999998</v>
      </c>
    </row>
    <row r="1036" spans="1:8" outlineLevel="4" x14ac:dyDescent="0.25">
      <c r="A1036" s="75" t="s">
        <v>547</v>
      </c>
      <c r="B1036" s="74" t="s">
        <v>546</v>
      </c>
      <c r="C1036" s="74" t="s">
        <v>567</v>
      </c>
      <c r="D1036" s="74" t="s">
        <v>578</v>
      </c>
      <c r="E1036" s="74" t="s">
        <v>543</v>
      </c>
      <c r="F1036" s="73">
        <v>34152661.939999998</v>
      </c>
      <c r="G1036" s="73">
        <v>34152661.939999998</v>
      </c>
      <c r="H1036" s="73">
        <v>34152661.939999998</v>
      </c>
    </row>
    <row r="1037" spans="1:8" ht="38.25" outlineLevel="2" x14ac:dyDescent="0.25">
      <c r="A1037" s="75" t="s">
        <v>577</v>
      </c>
      <c r="B1037" s="74" t="s">
        <v>546</v>
      </c>
      <c r="C1037" s="74" t="s">
        <v>567</v>
      </c>
      <c r="D1037" s="74" t="s">
        <v>576</v>
      </c>
      <c r="E1037" s="74" t="s">
        <v>455</v>
      </c>
      <c r="F1037" s="73">
        <v>1851359.4</v>
      </c>
      <c r="G1037" s="73">
        <v>1851359.4</v>
      </c>
      <c r="H1037" s="73">
        <v>1843684.7</v>
      </c>
    </row>
    <row r="1038" spans="1:8" ht="25.5" outlineLevel="3" x14ac:dyDescent="0.25">
      <c r="A1038" s="75" t="s">
        <v>549</v>
      </c>
      <c r="B1038" s="74" t="s">
        <v>546</v>
      </c>
      <c r="C1038" s="74" t="s">
        <v>567</v>
      </c>
      <c r="D1038" s="74" t="s">
        <v>576</v>
      </c>
      <c r="E1038" s="74" t="s">
        <v>548</v>
      </c>
      <c r="F1038" s="73">
        <v>1851359.4</v>
      </c>
      <c r="G1038" s="73">
        <v>1851359.4</v>
      </c>
      <c r="H1038" s="73">
        <v>1843684.7</v>
      </c>
    </row>
    <row r="1039" spans="1:8" outlineLevel="4" x14ac:dyDescent="0.25">
      <c r="A1039" s="75" t="s">
        <v>547</v>
      </c>
      <c r="B1039" s="74" t="s">
        <v>546</v>
      </c>
      <c r="C1039" s="74" t="s">
        <v>567</v>
      </c>
      <c r="D1039" s="74" t="s">
        <v>576</v>
      </c>
      <c r="E1039" s="74" t="s">
        <v>543</v>
      </c>
      <c r="F1039" s="73">
        <v>1851359.4</v>
      </c>
      <c r="G1039" s="73">
        <v>1851359.4</v>
      </c>
      <c r="H1039" s="73">
        <v>1843684.7</v>
      </c>
    </row>
    <row r="1040" spans="1:8" ht="25.5" outlineLevel="2" x14ac:dyDescent="0.25">
      <c r="A1040" s="75" t="s">
        <v>575</v>
      </c>
      <c r="B1040" s="74" t="s">
        <v>546</v>
      </c>
      <c r="C1040" s="74" t="s">
        <v>567</v>
      </c>
      <c r="D1040" s="74" t="s">
        <v>574</v>
      </c>
      <c r="E1040" s="74" t="s">
        <v>455</v>
      </c>
      <c r="F1040" s="73">
        <v>3520469</v>
      </c>
      <c r="G1040" s="73">
        <v>3520469</v>
      </c>
      <c r="H1040" s="73">
        <v>3520469</v>
      </c>
    </row>
    <row r="1041" spans="1:8" ht="25.5" outlineLevel="3" x14ac:dyDescent="0.25">
      <c r="A1041" s="75" t="s">
        <v>549</v>
      </c>
      <c r="B1041" s="74" t="s">
        <v>546</v>
      </c>
      <c r="C1041" s="74" t="s">
        <v>567</v>
      </c>
      <c r="D1041" s="74" t="s">
        <v>574</v>
      </c>
      <c r="E1041" s="74" t="s">
        <v>548</v>
      </c>
      <c r="F1041" s="73">
        <v>3520469</v>
      </c>
      <c r="G1041" s="73">
        <v>3520469</v>
      </c>
      <c r="H1041" s="73">
        <v>3520469</v>
      </c>
    </row>
    <row r="1042" spans="1:8" outlineLevel="4" x14ac:dyDescent="0.25">
      <c r="A1042" s="75" t="s">
        <v>547</v>
      </c>
      <c r="B1042" s="74" t="s">
        <v>546</v>
      </c>
      <c r="C1042" s="74" t="s">
        <v>567</v>
      </c>
      <c r="D1042" s="74" t="s">
        <v>574</v>
      </c>
      <c r="E1042" s="74" t="s">
        <v>543</v>
      </c>
      <c r="F1042" s="73">
        <v>3520469</v>
      </c>
      <c r="G1042" s="73">
        <v>3520469</v>
      </c>
      <c r="H1042" s="73">
        <v>3520469</v>
      </c>
    </row>
    <row r="1043" spans="1:8" ht="51" outlineLevel="2" x14ac:dyDescent="0.25">
      <c r="A1043" s="75" t="s">
        <v>570</v>
      </c>
      <c r="B1043" s="74" t="s">
        <v>546</v>
      </c>
      <c r="C1043" s="74" t="s">
        <v>567</v>
      </c>
      <c r="D1043" s="74" t="s">
        <v>573</v>
      </c>
      <c r="E1043" s="74" t="s">
        <v>455</v>
      </c>
      <c r="F1043" s="73">
        <v>778030.67</v>
      </c>
      <c r="G1043" s="73">
        <v>811030.67</v>
      </c>
      <c r="H1043" s="73">
        <v>810207.52</v>
      </c>
    </row>
    <row r="1044" spans="1:8" ht="25.5" outlineLevel="3" x14ac:dyDescent="0.25">
      <c r="A1044" s="75" t="s">
        <v>549</v>
      </c>
      <c r="B1044" s="74" t="s">
        <v>546</v>
      </c>
      <c r="C1044" s="74" t="s">
        <v>567</v>
      </c>
      <c r="D1044" s="74" t="s">
        <v>573</v>
      </c>
      <c r="E1044" s="74" t="s">
        <v>548</v>
      </c>
      <c r="F1044" s="73">
        <f>811030.67-33000</f>
        <v>778030.67</v>
      </c>
      <c r="G1044" s="73">
        <v>811030.67</v>
      </c>
      <c r="H1044" s="73">
        <v>810207.52</v>
      </c>
    </row>
    <row r="1045" spans="1:8" outlineLevel="4" x14ac:dyDescent="0.25">
      <c r="A1045" s="75" t="s">
        <v>547</v>
      </c>
      <c r="B1045" s="74" t="s">
        <v>546</v>
      </c>
      <c r="C1045" s="74" t="s">
        <v>567</v>
      </c>
      <c r="D1045" s="74" t="s">
        <v>573</v>
      </c>
      <c r="E1045" s="74" t="s">
        <v>543</v>
      </c>
      <c r="F1045" s="73">
        <f>811030.67-33000</f>
        <v>778030.67</v>
      </c>
      <c r="G1045" s="73">
        <v>811030.67</v>
      </c>
      <c r="H1045" s="73">
        <v>810207.52</v>
      </c>
    </row>
    <row r="1046" spans="1:8" ht="25.5" outlineLevel="2" x14ac:dyDescent="0.25">
      <c r="A1046" s="75" t="s">
        <v>572</v>
      </c>
      <c r="B1046" s="74" t="s">
        <v>546</v>
      </c>
      <c r="C1046" s="74" t="s">
        <v>567</v>
      </c>
      <c r="D1046" s="74" t="s">
        <v>571</v>
      </c>
      <c r="E1046" s="74" t="s">
        <v>455</v>
      </c>
      <c r="F1046" s="73">
        <v>108607097.18000001</v>
      </c>
      <c r="G1046" s="73">
        <v>108607097.18000001</v>
      </c>
      <c r="H1046" s="73">
        <v>108607097.18000001</v>
      </c>
    </row>
    <row r="1047" spans="1:8" ht="25.5" outlineLevel="3" x14ac:dyDescent="0.25">
      <c r="A1047" s="75" t="s">
        <v>549</v>
      </c>
      <c r="B1047" s="74" t="s">
        <v>546</v>
      </c>
      <c r="C1047" s="74" t="s">
        <v>567</v>
      </c>
      <c r="D1047" s="74" t="s">
        <v>571</v>
      </c>
      <c r="E1047" s="74" t="s">
        <v>548</v>
      </c>
      <c r="F1047" s="73">
        <v>108607097.18000001</v>
      </c>
      <c r="G1047" s="73">
        <v>108607097.18000001</v>
      </c>
      <c r="H1047" s="73">
        <v>108607097.18000001</v>
      </c>
    </row>
    <row r="1048" spans="1:8" ht="51" outlineLevel="4" x14ac:dyDescent="0.25">
      <c r="A1048" s="75" t="s">
        <v>555</v>
      </c>
      <c r="B1048" s="74" t="s">
        <v>546</v>
      </c>
      <c r="C1048" s="74" t="s">
        <v>567</v>
      </c>
      <c r="D1048" s="74" t="s">
        <v>571</v>
      </c>
      <c r="E1048" s="74" t="s">
        <v>553</v>
      </c>
      <c r="F1048" s="73">
        <v>108607097.18000001</v>
      </c>
      <c r="G1048" s="73">
        <v>108607097.18000001</v>
      </c>
      <c r="H1048" s="73">
        <v>108607097.18000001</v>
      </c>
    </row>
    <row r="1049" spans="1:8" ht="51" outlineLevel="2" x14ac:dyDescent="0.25">
      <c r="A1049" s="75" t="s">
        <v>570</v>
      </c>
      <c r="B1049" s="74" t="s">
        <v>546</v>
      </c>
      <c r="C1049" s="74" t="s">
        <v>567</v>
      </c>
      <c r="D1049" s="74" t="s">
        <v>569</v>
      </c>
      <c r="E1049" s="74" t="s">
        <v>455</v>
      </c>
      <c r="F1049" s="73">
        <v>233612.19</v>
      </c>
      <c r="G1049" s="73">
        <v>233612.19</v>
      </c>
      <c r="H1049" s="73">
        <v>233612.19</v>
      </c>
    </row>
    <row r="1050" spans="1:8" ht="25.5" outlineLevel="3" x14ac:dyDescent="0.25">
      <c r="A1050" s="75" t="s">
        <v>549</v>
      </c>
      <c r="B1050" s="74" t="s">
        <v>546</v>
      </c>
      <c r="C1050" s="74" t="s">
        <v>567</v>
      </c>
      <c r="D1050" s="74" t="s">
        <v>569</v>
      </c>
      <c r="E1050" s="74" t="s">
        <v>548</v>
      </c>
      <c r="F1050" s="73">
        <v>233612.19</v>
      </c>
      <c r="G1050" s="73">
        <v>233612.19</v>
      </c>
      <c r="H1050" s="73">
        <v>233612.19</v>
      </c>
    </row>
    <row r="1051" spans="1:8" outlineLevel="4" x14ac:dyDescent="0.25">
      <c r="A1051" s="75" t="s">
        <v>547</v>
      </c>
      <c r="B1051" s="74" t="s">
        <v>546</v>
      </c>
      <c r="C1051" s="74" t="s">
        <v>567</v>
      </c>
      <c r="D1051" s="74" t="s">
        <v>569</v>
      </c>
      <c r="E1051" s="74" t="s">
        <v>543</v>
      </c>
      <c r="F1051" s="73">
        <v>233612.19</v>
      </c>
      <c r="G1051" s="73">
        <v>233612.19</v>
      </c>
      <c r="H1051" s="73">
        <v>233612.19</v>
      </c>
    </row>
    <row r="1052" spans="1:8" ht="25.5" outlineLevel="2" x14ac:dyDescent="0.25">
      <c r="A1052" s="75" t="s">
        <v>568</v>
      </c>
      <c r="B1052" s="74" t="s">
        <v>546</v>
      </c>
      <c r="C1052" s="74" t="s">
        <v>567</v>
      </c>
      <c r="D1052" s="74" t="s">
        <v>566</v>
      </c>
      <c r="E1052" s="74" t="s">
        <v>455</v>
      </c>
      <c r="F1052" s="73">
        <v>32806094.640000001</v>
      </c>
      <c r="G1052" s="73">
        <v>32806094.640000001</v>
      </c>
      <c r="H1052" s="73">
        <v>32806094.640000001</v>
      </c>
    </row>
    <row r="1053" spans="1:8" ht="25.5" outlineLevel="3" x14ac:dyDescent="0.25">
      <c r="A1053" s="75" t="s">
        <v>549</v>
      </c>
      <c r="B1053" s="74" t="s">
        <v>546</v>
      </c>
      <c r="C1053" s="74" t="s">
        <v>567</v>
      </c>
      <c r="D1053" s="74" t="s">
        <v>566</v>
      </c>
      <c r="E1053" s="74" t="s">
        <v>548</v>
      </c>
      <c r="F1053" s="73">
        <v>32806094.640000001</v>
      </c>
      <c r="G1053" s="73">
        <v>32806094.640000001</v>
      </c>
      <c r="H1053" s="73">
        <v>32806094.640000001</v>
      </c>
    </row>
    <row r="1054" spans="1:8" ht="51" outlineLevel="4" x14ac:dyDescent="0.25">
      <c r="A1054" s="75" t="s">
        <v>555</v>
      </c>
      <c r="B1054" s="74" t="s">
        <v>546</v>
      </c>
      <c r="C1054" s="74" t="s">
        <v>567</v>
      </c>
      <c r="D1054" s="74" t="s">
        <v>566</v>
      </c>
      <c r="E1054" s="74" t="s">
        <v>553</v>
      </c>
      <c r="F1054" s="73">
        <v>32806094.640000001</v>
      </c>
      <c r="G1054" s="73">
        <v>32806094.640000001</v>
      </c>
      <c r="H1054" s="73">
        <v>32806094.640000001</v>
      </c>
    </row>
    <row r="1055" spans="1:8" outlineLevel="1" x14ac:dyDescent="0.25">
      <c r="A1055" s="75" t="s">
        <v>565</v>
      </c>
      <c r="B1055" s="74" t="s">
        <v>546</v>
      </c>
      <c r="C1055" s="74" t="s">
        <v>559</v>
      </c>
      <c r="D1055" s="74" t="s">
        <v>457</v>
      </c>
      <c r="E1055" s="74" t="s">
        <v>455</v>
      </c>
      <c r="F1055" s="73">
        <v>6552445.5499999998</v>
      </c>
      <c r="G1055" s="73">
        <v>6552445.5499999998</v>
      </c>
      <c r="H1055" s="73">
        <v>6552445.5499999998</v>
      </c>
    </row>
    <row r="1056" spans="1:8" ht="25.5" outlineLevel="2" x14ac:dyDescent="0.25">
      <c r="A1056" s="75" t="s">
        <v>564</v>
      </c>
      <c r="B1056" s="74" t="s">
        <v>546</v>
      </c>
      <c r="C1056" s="74" t="s">
        <v>559</v>
      </c>
      <c r="D1056" s="74" t="s">
        <v>563</v>
      </c>
      <c r="E1056" s="74" t="s">
        <v>455</v>
      </c>
      <c r="F1056" s="73">
        <v>3185939.61</v>
      </c>
      <c r="G1056" s="73">
        <v>3185939.61</v>
      </c>
      <c r="H1056" s="73">
        <v>3185939.61</v>
      </c>
    </row>
    <row r="1057" spans="1:8" ht="25.5" outlineLevel="3" x14ac:dyDescent="0.25">
      <c r="A1057" s="75" t="s">
        <v>549</v>
      </c>
      <c r="B1057" s="74" t="s">
        <v>546</v>
      </c>
      <c r="C1057" s="74" t="s">
        <v>559</v>
      </c>
      <c r="D1057" s="74" t="s">
        <v>563</v>
      </c>
      <c r="E1057" s="74" t="s">
        <v>548</v>
      </c>
      <c r="F1057" s="73">
        <v>3185939.61</v>
      </c>
      <c r="G1057" s="73">
        <v>3185939.61</v>
      </c>
      <c r="H1057" s="73">
        <v>3185939.61</v>
      </c>
    </row>
    <row r="1058" spans="1:8" outlineLevel="4" x14ac:dyDescent="0.25">
      <c r="A1058" s="75" t="s">
        <v>547</v>
      </c>
      <c r="B1058" s="74" t="s">
        <v>546</v>
      </c>
      <c r="C1058" s="74" t="s">
        <v>559</v>
      </c>
      <c r="D1058" s="74" t="s">
        <v>563</v>
      </c>
      <c r="E1058" s="74" t="s">
        <v>543</v>
      </c>
      <c r="F1058" s="73">
        <v>3185939.61</v>
      </c>
      <c r="G1058" s="73">
        <v>3185939.61</v>
      </c>
      <c r="H1058" s="73">
        <v>3185939.61</v>
      </c>
    </row>
    <row r="1059" spans="1:8" ht="51" outlineLevel="2" x14ac:dyDescent="0.25">
      <c r="A1059" s="75" t="s">
        <v>562</v>
      </c>
      <c r="B1059" s="74" t="s">
        <v>546</v>
      </c>
      <c r="C1059" s="74" t="s">
        <v>559</v>
      </c>
      <c r="D1059" s="74" t="s">
        <v>561</v>
      </c>
      <c r="E1059" s="74" t="s">
        <v>455</v>
      </c>
      <c r="F1059" s="73">
        <v>1651000</v>
      </c>
      <c r="G1059" s="73">
        <v>1651000</v>
      </c>
      <c r="H1059" s="73">
        <v>1651000</v>
      </c>
    </row>
    <row r="1060" spans="1:8" ht="25.5" outlineLevel="3" x14ac:dyDescent="0.25">
      <c r="A1060" s="75" t="s">
        <v>549</v>
      </c>
      <c r="B1060" s="74" t="s">
        <v>546</v>
      </c>
      <c r="C1060" s="74" t="s">
        <v>559</v>
      </c>
      <c r="D1060" s="74" t="s">
        <v>561</v>
      </c>
      <c r="E1060" s="74" t="s">
        <v>548</v>
      </c>
      <c r="F1060" s="73">
        <v>1651000</v>
      </c>
      <c r="G1060" s="73">
        <v>1651000</v>
      </c>
      <c r="H1060" s="73">
        <v>1651000</v>
      </c>
    </row>
    <row r="1061" spans="1:8" outlineLevel="4" x14ac:dyDescent="0.25">
      <c r="A1061" s="75" t="s">
        <v>547</v>
      </c>
      <c r="B1061" s="74" t="s">
        <v>546</v>
      </c>
      <c r="C1061" s="74" t="s">
        <v>559</v>
      </c>
      <c r="D1061" s="74" t="s">
        <v>561</v>
      </c>
      <c r="E1061" s="74" t="s">
        <v>543</v>
      </c>
      <c r="F1061" s="73">
        <v>1651000</v>
      </c>
      <c r="G1061" s="73">
        <v>1651000</v>
      </c>
      <c r="H1061" s="73">
        <v>1651000</v>
      </c>
    </row>
    <row r="1062" spans="1:8" ht="25.5" outlineLevel="2" x14ac:dyDescent="0.25">
      <c r="A1062" s="75" t="s">
        <v>560</v>
      </c>
      <c r="B1062" s="74" t="s">
        <v>546</v>
      </c>
      <c r="C1062" s="74" t="s">
        <v>559</v>
      </c>
      <c r="D1062" s="74" t="s">
        <v>558</v>
      </c>
      <c r="E1062" s="74" t="s">
        <v>455</v>
      </c>
      <c r="F1062" s="73">
        <v>1715505.94</v>
      </c>
      <c r="G1062" s="73">
        <v>1715505.94</v>
      </c>
      <c r="H1062" s="73">
        <v>1715505.94</v>
      </c>
    </row>
    <row r="1063" spans="1:8" ht="25.5" outlineLevel="3" x14ac:dyDescent="0.25">
      <c r="A1063" s="75" t="s">
        <v>549</v>
      </c>
      <c r="B1063" s="74" t="s">
        <v>546</v>
      </c>
      <c r="C1063" s="74" t="s">
        <v>559</v>
      </c>
      <c r="D1063" s="74" t="s">
        <v>558</v>
      </c>
      <c r="E1063" s="74" t="s">
        <v>548</v>
      </c>
      <c r="F1063" s="73">
        <v>1715505.94</v>
      </c>
      <c r="G1063" s="73">
        <v>1715505.94</v>
      </c>
      <c r="H1063" s="73">
        <v>1715505.94</v>
      </c>
    </row>
    <row r="1064" spans="1:8" outlineLevel="4" x14ac:dyDescent="0.25">
      <c r="A1064" s="75" t="s">
        <v>547</v>
      </c>
      <c r="B1064" s="74" t="s">
        <v>546</v>
      </c>
      <c r="C1064" s="74" t="s">
        <v>559</v>
      </c>
      <c r="D1064" s="74" t="s">
        <v>558</v>
      </c>
      <c r="E1064" s="74" t="s">
        <v>543</v>
      </c>
      <c r="F1064" s="73">
        <v>1715505.94</v>
      </c>
      <c r="G1064" s="73">
        <v>1715505.94</v>
      </c>
      <c r="H1064" s="73">
        <v>1715505.94</v>
      </c>
    </row>
    <row r="1065" spans="1:8" outlineLevel="1" x14ac:dyDescent="0.25">
      <c r="A1065" s="75" t="s">
        <v>557</v>
      </c>
      <c r="B1065" s="74" t="s">
        <v>546</v>
      </c>
      <c r="C1065" s="74" t="s">
        <v>545</v>
      </c>
      <c r="D1065" s="74" t="s">
        <v>457</v>
      </c>
      <c r="E1065" s="74" t="s">
        <v>455</v>
      </c>
      <c r="F1065" s="73">
        <v>12948041.539999999</v>
      </c>
      <c r="G1065" s="73">
        <v>12948041.539999999</v>
      </c>
      <c r="H1065" s="73">
        <v>12948041.539999999</v>
      </c>
    </row>
    <row r="1066" spans="1:8" ht="63.75" outlineLevel="2" x14ac:dyDescent="0.25">
      <c r="A1066" s="75" t="s">
        <v>552</v>
      </c>
      <c r="B1066" s="74" t="s">
        <v>546</v>
      </c>
      <c r="C1066" s="74" t="s">
        <v>545</v>
      </c>
      <c r="D1066" s="74" t="s">
        <v>556</v>
      </c>
      <c r="E1066" s="74" t="s">
        <v>455</v>
      </c>
      <c r="F1066" s="73">
        <v>6400000</v>
      </c>
      <c r="G1066" s="73">
        <v>6400000</v>
      </c>
      <c r="H1066" s="73">
        <v>6400000</v>
      </c>
    </row>
    <row r="1067" spans="1:8" ht="25.5" outlineLevel="3" x14ac:dyDescent="0.25">
      <c r="A1067" s="75" t="s">
        <v>549</v>
      </c>
      <c r="B1067" s="74" t="s">
        <v>546</v>
      </c>
      <c r="C1067" s="74" t="s">
        <v>545</v>
      </c>
      <c r="D1067" s="74" t="s">
        <v>556</v>
      </c>
      <c r="E1067" s="74" t="s">
        <v>548</v>
      </c>
      <c r="F1067" s="73">
        <v>6400000</v>
      </c>
      <c r="G1067" s="73">
        <v>6400000</v>
      </c>
      <c r="H1067" s="73">
        <v>6400000</v>
      </c>
    </row>
    <row r="1068" spans="1:8" ht="51" outlineLevel="4" x14ac:dyDescent="0.25">
      <c r="A1068" s="75" t="s">
        <v>555</v>
      </c>
      <c r="B1068" s="74" t="s">
        <v>546</v>
      </c>
      <c r="C1068" s="74" t="s">
        <v>545</v>
      </c>
      <c r="D1068" s="74" t="s">
        <v>556</v>
      </c>
      <c r="E1068" s="74" t="s">
        <v>553</v>
      </c>
      <c r="F1068" s="73">
        <v>6400000</v>
      </c>
      <c r="G1068" s="73">
        <v>6400000</v>
      </c>
      <c r="H1068" s="73">
        <v>6400000</v>
      </c>
    </row>
    <row r="1069" spans="1:8" ht="76.5" outlineLevel="2" x14ac:dyDescent="0.25">
      <c r="A1069" s="75" t="s">
        <v>550</v>
      </c>
      <c r="B1069" s="74" t="s">
        <v>546</v>
      </c>
      <c r="C1069" s="74" t="s">
        <v>545</v>
      </c>
      <c r="D1069" s="74" t="s">
        <v>554</v>
      </c>
      <c r="E1069" s="74" t="s">
        <v>455</v>
      </c>
      <c r="F1069" s="73">
        <v>3446153.85</v>
      </c>
      <c r="G1069" s="73">
        <v>3446153.85</v>
      </c>
      <c r="H1069" s="73">
        <v>3446153.85</v>
      </c>
    </row>
    <row r="1070" spans="1:8" ht="25.5" outlineLevel="3" x14ac:dyDescent="0.25">
      <c r="A1070" s="75" t="s">
        <v>549</v>
      </c>
      <c r="B1070" s="74" t="s">
        <v>546</v>
      </c>
      <c r="C1070" s="74" t="s">
        <v>545</v>
      </c>
      <c r="D1070" s="74" t="s">
        <v>554</v>
      </c>
      <c r="E1070" s="74" t="s">
        <v>548</v>
      </c>
      <c r="F1070" s="73">
        <v>3446153.85</v>
      </c>
      <c r="G1070" s="73">
        <v>3446153.85</v>
      </c>
      <c r="H1070" s="73">
        <v>3446153.85</v>
      </c>
    </row>
    <row r="1071" spans="1:8" ht="51" outlineLevel="4" x14ac:dyDescent="0.25">
      <c r="A1071" s="75" t="s">
        <v>555</v>
      </c>
      <c r="B1071" s="74" t="s">
        <v>546</v>
      </c>
      <c r="C1071" s="74" t="s">
        <v>545</v>
      </c>
      <c r="D1071" s="74" t="s">
        <v>554</v>
      </c>
      <c r="E1071" s="74" t="s">
        <v>553</v>
      </c>
      <c r="F1071" s="73">
        <v>3446153.85</v>
      </c>
      <c r="G1071" s="73">
        <v>3446153.85</v>
      </c>
      <c r="H1071" s="73">
        <v>3446153.85</v>
      </c>
    </row>
    <row r="1072" spans="1:8" ht="63.75" outlineLevel="2" x14ac:dyDescent="0.25">
      <c r="A1072" s="75" t="s">
        <v>552</v>
      </c>
      <c r="B1072" s="74" t="s">
        <v>546</v>
      </c>
      <c r="C1072" s="74" t="s">
        <v>545</v>
      </c>
      <c r="D1072" s="74" t="s">
        <v>551</v>
      </c>
      <c r="E1072" s="74" t="s">
        <v>455</v>
      </c>
      <c r="F1072" s="73">
        <v>2016227</v>
      </c>
      <c r="G1072" s="73">
        <v>2016227</v>
      </c>
      <c r="H1072" s="73">
        <v>2016227</v>
      </c>
    </row>
    <row r="1073" spans="1:8" ht="25.5" outlineLevel="3" x14ac:dyDescent="0.25">
      <c r="A1073" s="75" t="s">
        <v>549</v>
      </c>
      <c r="B1073" s="74" t="s">
        <v>546</v>
      </c>
      <c r="C1073" s="74" t="s">
        <v>545</v>
      </c>
      <c r="D1073" s="74" t="s">
        <v>551</v>
      </c>
      <c r="E1073" s="74" t="s">
        <v>548</v>
      </c>
      <c r="F1073" s="73">
        <v>2016227</v>
      </c>
      <c r="G1073" s="73">
        <v>2016227</v>
      </c>
      <c r="H1073" s="73">
        <v>2016227</v>
      </c>
    </row>
    <row r="1074" spans="1:8" outlineLevel="4" x14ac:dyDescent="0.25">
      <c r="A1074" s="75" t="s">
        <v>547</v>
      </c>
      <c r="B1074" s="74" t="s">
        <v>546</v>
      </c>
      <c r="C1074" s="74" t="s">
        <v>545</v>
      </c>
      <c r="D1074" s="74" t="s">
        <v>551</v>
      </c>
      <c r="E1074" s="74" t="s">
        <v>543</v>
      </c>
      <c r="F1074" s="73">
        <v>2016227</v>
      </c>
      <c r="G1074" s="73">
        <v>2016227</v>
      </c>
      <c r="H1074" s="73">
        <v>2016227</v>
      </c>
    </row>
    <row r="1075" spans="1:8" ht="76.5" outlineLevel="2" x14ac:dyDescent="0.25">
      <c r="A1075" s="75" t="s">
        <v>550</v>
      </c>
      <c r="B1075" s="74" t="s">
        <v>546</v>
      </c>
      <c r="C1075" s="74" t="s">
        <v>545</v>
      </c>
      <c r="D1075" s="74" t="s">
        <v>544</v>
      </c>
      <c r="E1075" s="74" t="s">
        <v>455</v>
      </c>
      <c r="F1075" s="73">
        <v>1085660.69</v>
      </c>
      <c r="G1075" s="73">
        <v>1085660.69</v>
      </c>
      <c r="H1075" s="73">
        <v>1085660.69</v>
      </c>
    </row>
    <row r="1076" spans="1:8" ht="25.5" outlineLevel="3" x14ac:dyDescent="0.25">
      <c r="A1076" s="75" t="s">
        <v>549</v>
      </c>
      <c r="B1076" s="74" t="s">
        <v>546</v>
      </c>
      <c r="C1076" s="74" t="s">
        <v>545</v>
      </c>
      <c r="D1076" s="74" t="s">
        <v>544</v>
      </c>
      <c r="E1076" s="74" t="s">
        <v>548</v>
      </c>
      <c r="F1076" s="73">
        <v>1085660.69</v>
      </c>
      <c r="G1076" s="73">
        <v>1085660.69</v>
      </c>
      <c r="H1076" s="73">
        <v>1085660.69</v>
      </c>
    </row>
    <row r="1077" spans="1:8" outlineLevel="4" x14ac:dyDescent="0.25">
      <c r="A1077" s="75" t="s">
        <v>547</v>
      </c>
      <c r="B1077" s="74" t="s">
        <v>546</v>
      </c>
      <c r="C1077" s="74" t="s">
        <v>545</v>
      </c>
      <c r="D1077" s="74" t="s">
        <v>544</v>
      </c>
      <c r="E1077" s="74" t="s">
        <v>543</v>
      </c>
      <c r="F1077" s="73">
        <v>1085660.69</v>
      </c>
      <c r="G1077" s="73">
        <v>1085660.69</v>
      </c>
      <c r="H1077" s="73">
        <v>1085660.69</v>
      </c>
    </row>
    <row r="1078" spans="1:8" s="76" customFormat="1" ht="25.5" x14ac:dyDescent="0.25">
      <c r="A1078" s="79" t="s">
        <v>542</v>
      </c>
      <c r="B1078" s="78" t="s">
        <v>451</v>
      </c>
      <c r="C1078" s="78" t="s">
        <v>541</v>
      </c>
      <c r="D1078" s="78" t="s">
        <v>457</v>
      </c>
      <c r="E1078" s="78" t="s">
        <v>455</v>
      </c>
      <c r="F1078" s="77">
        <v>133791641.05</v>
      </c>
      <c r="G1078" s="77">
        <v>133791641.05</v>
      </c>
      <c r="H1078" s="77">
        <v>129873585.13</v>
      </c>
    </row>
    <row r="1079" spans="1:8" outlineLevel="1" x14ac:dyDescent="0.25">
      <c r="A1079" s="75" t="s">
        <v>540</v>
      </c>
      <c r="B1079" s="74" t="s">
        <v>451</v>
      </c>
      <c r="C1079" s="74" t="s">
        <v>510</v>
      </c>
      <c r="D1079" s="74" t="s">
        <v>457</v>
      </c>
      <c r="E1079" s="74" t="s">
        <v>455</v>
      </c>
      <c r="F1079" s="73">
        <v>43394106.030000001</v>
      </c>
      <c r="G1079" s="73">
        <v>43394106.030000001</v>
      </c>
      <c r="H1079" s="73">
        <v>40663998.189999998</v>
      </c>
    </row>
    <row r="1080" spans="1:8" outlineLevel="2" x14ac:dyDescent="0.25">
      <c r="A1080" s="75" t="s">
        <v>539</v>
      </c>
      <c r="B1080" s="74" t="s">
        <v>451</v>
      </c>
      <c r="C1080" s="74" t="s">
        <v>510</v>
      </c>
      <c r="D1080" s="74" t="s">
        <v>538</v>
      </c>
      <c r="E1080" s="74" t="s">
        <v>455</v>
      </c>
      <c r="F1080" s="73">
        <v>466950</v>
      </c>
      <c r="G1080" s="73">
        <v>466950</v>
      </c>
      <c r="H1080" s="73">
        <v>466950</v>
      </c>
    </row>
    <row r="1081" spans="1:8" ht="25.5" outlineLevel="3" x14ac:dyDescent="0.25">
      <c r="A1081" s="75" t="s">
        <v>474</v>
      </c>
      <c r="B1081" s="74" t="s">
        <v>451</v>
      </c>
      <c r="C1081" s="74" t="s">
        <v>510</v>
      </c>
      <c r="D1081" s="74" t="s">
        <v>538</v>
      </c>
      <c r="E1081" s="74" t="s">
        <v>473</v>
      </c>
      <c r="F1081" s="73">
        <v>466950</v>
      </c>
      <c r="G1081" s="73">
        <v>466950</v>
      </c>
      <c r="H1081" s="73">
        <v>466950</v>
      </c>
    </row>
    <row r="1082" spans="1:8" outlineLevel="4" x14ac:dyDescent="0.25">
      <c r="A1082" s="75" t="s">
        <v>472</v>
      </c>
      <c r="B1082" s="74" t="s">
        <v>451</v>
      </c>
      <c r="C1082" s="74" t="s">
        <v>510</v>
      </c>
      <c r="D1082" s="74" t="s">
        <v>538</v>
      </c>
      <c r="E1082" s="74" t="s">
        <v>469</v>
      </c>
      <c r="F1082" s="73">
        <v>466950</v>
      </c>
      <c r="G1082" s="73">
        <v>466950</v>
      </c>
      <c r="H1082" s="73">
        <v>466950</v>
      </c>
    </row>
    <row r="1083" spans="1:8" ht="25.5" outlineLevel="2" x14ac:dyDescent="0.25">
      <c r="A1083" s="75" t="s">
        <v>537</v>
      </c>
      <c r="B1083" s="74" t="s">
        <v>451</v>
      </c>
      <c r="C1083" s="74" t="s">
        <v>510</v>
      </c>
      <c r="D1083" s="74" t="s">
        <v>536</v>
      </c>
      <c r="E1083" s="74" t="s">
        <v>455</v>
      </c>
      <c r="F1083" s="73">
        <v>11987010.1</v>
      </c>
      <c r="G1083" s="73">
        <v>11987010.1</v>
      </c>
      <c r="H1083" s="73">
        <v>10233671.43</v>
      </c>
    </row>
    <row r="1084" spans="1:8" ht="25.5" outlineLevel="3" x14ac:dyDescent="0.25">
      <c r="A1084" s="75" t="s">
        <v>474</v>
      </c>
      <c r="B1084" s="74" t="s">
        <v>451</v>
      </c>
      <c r="C1084" s="74" t="s">
        <v>510</v>
      </c>
      <c r="D1084" s="74" t="s">
        <v>536</v>
      </c>
      <c r="E1084" s="74" t="s">
        <v>473</v>
      </c>
      <c r="F1084" s="73">
        <v>11987010.1</v>
      </c>
      <c r="G1084" s="73">
        <v>11987010.1</v>
      </c>
      <c r="H1084" s="73">
        <v>10233671.43</v>
      </c>
    </row>
    <row r="1085" spans="1:8" outlineLevel="4" x14ac:dyDescent="0.25">
      <c r="A1085" s="75" t="s">
        <v>472</v>
      </c>
      <c r="B1085" s="74" t="s">
        <v>451</v>
      </c>
      <c r="C1085" s="74" t="s">
        <v>510</v>
      </c>
      <c r="D1085" s="74" t="s">
        <v>536</v>
      </c>
      <c r="E1085" s="74" t="s">
        <v>469</v>
      </c>
      <c r="F1085" s="73">
        <v>7934750</v>
      </c>
      <c r="G1085" s="73">
        <v>7934750</v>
      </c>
      <c r="H1085" s="73">
        <v>6987505.0700000003</v>
      </c>
    </row>
    <row r="1086" spans="1:8" outlineLevel="4" x14ac:dyDescent="0.25">
      <c r="A1086" s="75" t="s">
        <v>506</v>
      </c>
      <c r="B1086" s="74" t="s">
        <v>451</v>
      </c>
      <c r="C1086" s="74" t="s">
        <v>510</v>
      </c>
      <c r="D1086" s="74" t="s">
        <v>536</v>
      </c>
      <c r="E1086" s="74" t="s">
        <v>505</v>
      </c>
      <c r="F1086" s="73">
        <v>4052260.1</v>
      </c>
      <c r="G1086" s="73">
        <v>4052260.1</v>
      </c>
      <c r="H1086" s="73">
        <v>3246166.36</v>
      </c>
    </row>
    <row r="1087" spans="1:8" ht="38.25" outlineLevel="2" x14ac:dyDescent="0.25">
      <c r="A1087" s="75" t="s">
        <v>535</v>
      </c>
      <c r="B1087" s="74" t="s">
        <v>451</v>
      </c>
      <c r="C1087" s="74" t="s">
        <v>510</v>
      </c>
      <c r="D1087" s="74" t="s">
        <v>534</v>
      </c>
      <c r="E1087" s="74" t="s">
        <v>455</v>
      </c>
      <c r="F1087" s="73">
        <v>719347</v>
      </c>
      <c r="G1087" s="73">
        <v>719347</v>
      </c>
      <c r="H1087" s="73">
        <v>707836</v>
      </c>
    </row>
    <row r="1088" spans="1:8" ht="25.5" outlineLevel="3" x14ac:dyDescent="0.25">
      <c r="A1088" s="75" t="s">
        <v>474</v>
      </c>
      <c r="B1088" s="74" t="s">
        <v>451</v>
      </c>
      <c r="C1088" s="74" t="s">
        <v>510</v>
      </c>
      <c r="D1088" s="74" t="s">
        <v>534</v>
      </c>
      <c r="E1088" s="74" t="s">
        <v>473</v>
      </c>
      <c r="F1088" s="73">
        <v>719347</v>
      </c>
      <c r="G1088" s="73">
        <v>719347</v>
      </c>
      <c r="H1088" s="73">
        <v>707836</v>
      </c>
    </row>
    <row r="1089" spans="1:8" outlineLevel="4" x14ac:dyDescent="0.25">
      <c r="A1089" s="75" t="s">
        <v>472</v>
      </c>
      <c r="B1089" s="74" t="s">
        <v>451</v>
      </c>
      <c r="C1089" s="74" t="s">
        <v>510</v>
      </c>
      <c r="D1089" s="74" t="s">
        <v>534</v>
      </c>
      <c r="E1089" s="74" t="s">
        <v>469</v>
      </c>
      <c r="F1089" s="73">
        <v>719347</v>
      </c>
      <c r="G1089" s="73">
        <v>719347</v>
      </c>
      <c r="H1089" s="73">
        <v>707836</v>
      </c>
    </row>
    <row r="1090" spans="1:8" ht="25.5" outlineLevel="2" x14ac:dyDescent="0.25">
      <c r="A1090" s="75" t="s">
        <v>533</v>
      </c>
      <c r="B1090" s="74" t="s">
        <v>451</v>
      </c>
      <c r="C1090" s="74" t="s">
        <v>510</v>
      </c>
      <c r="D1090" s="74" t="s">
        <v>532</v>
      </c>
      <c r="E1090" s="74" t="s">
        <v>455</v>
      </c>
      <c r="F1090" s="73">
        <v>1808700</v>
      </c>
      <c r="G1090" s="73">
        <v>1808700</v>
      </c>
      <c r="H1090" s="73">
        <v>1808700</v>
      </c>
    </row>
    <row r="1091" spans="1:8" ht="25.5" outlineLevel="3" x14ac:dyDescent="0.25">
      <c r="A1091" s="75" t="s">
        <v>474</v>
      </c>
      <c r="B1091" s="74" t="s">
        <v>451</v>
      </c>
      <c r="C1091" s="74" t="s">
        <v>510</v>
      </c>
      <c r="D1091" s="74" t="s">
        <v>532</v>
      </c>
      <c r="E1091" s="74" t="s">
        <v>473</v>
      </c>
      <c r="F1091" s="73">
        <v>1808700</v>
      </c>
      <c r="G1091" s="73">
        <v>1808700</v>
      </c>
      <c r="H1091" s="73">
        <v>1808700</v>
      </c>
    </row>
    <row r="1092" spans="1:8" outlineLevel="4" x14ac:dyDescent="0.25">
      <c r="A1092" s="75" t="s">
        <v>472</v>
      </c>
      <c r="B1092" s="74" t="s">
        <v>451</v>
      </c>
      <c r="C1092" s="74" t="s">
        <v>510</v>
      </c>
      <c r="D1092" s="74" t="s">
        <v>532</v>
      </c>
      <c r="E1092" s="74" t="s">
        <v>469</v>
      </c>
      <c r="F1092" s="73">
        <v>1808700</v>
      </c>
      <c r="G1092" s="73">
        <v>1808700</v>
      </c>
      <c r="H1092" s="73">
        <v>1808700</v>
      </c>
    </row>
    <row r="1093" spans="1:8" ht="25.5" outlineLevel="2" x14ac:dyDescent="0.25">
      <c r="A1093" s="75" t="s">
        <v>531</v>
      </c>
      <c r="B1093" s="74" t="s">
        <v>451</v>
      </c>
      <c r="C1093" s="74" t="s">
        <v>510</v>
      </c>
      <c r="D1093" s="74" t="s">
        <v>530</v>
      </c>
      <c r="E1093" s="74" t="s">
        <v>455</v>
      </c>
      <c r="F1093" s="73">
        <v>309931.5</v>
      </c>
      <c r="G1093" s="73">
        <v>309931.5</v>
      </c>
      <c r="H1093" s="73">
        <v>309931.5</v>
      </c>
    </row>
    <row r="1094" spans="1:8" ht="25.5" outlineLevel="3" x14ac:dyDescent="0.25">
      <c r="A1094" s="75" t="s">
        <v>474</v>
      </c>
      <c r="B1094" s="74" t="s">
        <v>451</v>
      </c>
      <c r="C1094" s="74" t="s">
        <v>510</v>
      </c>
      <c r="D1094" s="74" t="s">
        <v>530</v>
      </c>
      <c r="E1094" s="74" t="s">
        <v>473</v>
      </c>
      <c r="F1094" s="73">
        <v>309931.5</v>
      </c>
      <c r="G1094" s="73">
        <v>309931.5</v>
      </c>
      <c r="H1094" s="73">
        <v>309931.5</v>
      </c>
    </row>
    <row r="1095" spans="1:8" outlineLevel="4" x14ac:dyDescent="0.25">
      <c r="A1095" s="75" t="s">
        <v>472</v>
      </c>
      <c r="B1095" s="74" t="s">
        <v>451</v>
      </c>
      <c r="C1095" s="74" t="s">
        <v>510</v>
      </c>
      <c r="D1095" s="74" t="s">
        <v>530</v>
      </c>
      <c r="E1095" s="74" t="s">
        <v>469</v>
      </c>
      <c r="F1095" s="73">
        <v>309931.5</v>
      </c>
      <c r="G1095" s="73">
        <v>309931.5</v>
      </c>
      <c r="H1095" s="73">
        <v>309931.5</v>
      </c>
    </row>
    <row r="1096" spans="1:8" ht="25.5" outlineLevel="2" x14ac:dyDescent="0.25">
      <c r="A1096" s="75" t="s">
        <v>529</v>
      </c>
      <c r="B1096" s="74" t="s">
        <v>451</v>
      </c>
      <c r="C1096" s="74" t="s">
        <v>510</v>
      </c>
      <c r="D1096" s="74" t="s">
        <v>528</v>
      </c>
      <c r="E1096" s="74" t="s">
        <v>455</v>
      </c>
      <c r="F1096" s="73">
        <v>64377</v>
      </c>
      <c r="G1096" s="73">
        <v>64377</v>
      </c>
      <c r="H1096" s="73">
        <v>32763.87</v>
      </c>
    </row>
    <row r="1097" spans="1:8" ht="25.5" outlineLevel="3" x14ac:dyDescent="0.25">
      <c r="A1097" s="75" t="s">
        <v>474</v>
      </c>
      <c r="B1097" s="74" t="s">
        <v>451</v>
      </c>
      <c r="C1097" s="74" t="s">
        <v>510</v>
      </c>
      <c r="D1097" s="74" t="s">
        <v>528</v>
      </c>
      <c r="E1097" s="74" t="s">
        <v>473</v>
      </c>
      <c r="F1097" s="73">
        <v>36523</v>
      </c>
      <c r="G1097" s="73">
        <v>36523</v>
      </c>
      <c r="H1097" s="73">
        <v>4909.87</v>
      </c>
    </row>
    <row r="1098" spans="1:8" outlineLevel="4" x14ac:dyDescent="0.25">
      <c r="A1098" s="75" t="s">
        <v>472</v>
      </c>
      <c r="B1098" s="74" t="s">
        <v>451</v>
      </c>
      <c r="C1098" s="74" t="s">
        <v>510</v>
      </c>
      <c r="D1098" s="74" t="s">
        <v>528</v>
      </c>
      <c r="E1098" s="74" t="s">
        <v>469</v>
      </c>
      <c r="F1098" s="73">
        <v>36523</v>
      </c>
      <c r="G1098" s="73">
        <v>36523</v>
      </c>
      <c r="H1098" s="73">
        <v>4909.87</v>
      </c>
    </row>
    <row r="1099" spans="1:8" outlineLevel="3" x14ac:dyDescent="0.25">
      <c r="A1099" s="75" t="s">
        <v>482</v>
      </c>
      <c r="B1099" s="74" t="s">
        <v>451</v>
      </c>
      <c r="C1099" s="74" t="s">
        <v>510</v>
      </c>
      <c r="D1099" s="74" t="s">
        <v>528</v>
      </c>
      <c r="E1099" s="74" t="s">
        <v>481</v>
      </c>
      <c r="F1099" s="73">
        <v>27854</v>
      </c>
      <c r="G1099" s="73">
        <v>27854</v>
      </c>
      <c r="H1099" s="73">
        <v>27854</v>
      </c>
    </row>
    <row r="1100" spans="1:8" outlineLevel="4" x14ac:dyDescent="0.25">
      <c r="A1100" s="75" t="s">
        <v>518</v>
      </c>
      <c r="B1100" s="74" t="s">
        <v>451</v>
      </c>
      <c r="C1100" s="74" t="s">
        <v>510</v>
      </c>
      <c r="D1100" s="74" t="s">
        <v>528</v>
      </c>
      <c r="E1100" s="74" t="s">
        <v>516</v>
      </c>
      <c r="F1100" s="73">
        <v>27854</v>
      </c>
      <c r="G1100" s="73">
        <v>27854</v>
      </c>
      <c r="H1100" s="73">
        <v>27854</v>
      </c>
    </row>
    <row r="1101" spans="1:8" ht="38.25" outlineLevel="2" x14ac:dyDescent="0.25">
      <c r="A1101" s="75" t="s">
        <v>527</v>
      </c>
      <c r="B1101" s="74" t="s">
        <v>451</v>
      </c>
      <c r="C1101" s="74" t="s">
        <v>510</v>
      </c>
      <c r="D1101" s="74" t="s">
        <v>526</v>
      </c>
      <c r="E1101" s="74" t="s">
        <v>455</v>
      </c>
      <c r="F1101" s="73">
        <v>673750</v>
      </c>
      <c r="G1101" s="73">
        <v>673750</v>
      </c>
      <c r="H1101" s="73">
        <v>499067.55</v>
      </c>
    </row>
    <row r="1102" spans="1:8" ht="25.5" outlineLevel="3" x14ac:dyDescent="0.25">
      <c r="A1102" s="75" t="s">
        <v>474</v>
      </c>
      <c r="B1102" s="74" t="s">
        <v>451</v>
      </c>
      <c r="C1102" s="74" t="s">
        <v>510</v>
      </c>
      <c r="D1102" s="74" t="s">
        <v>526</v>
      </c>
      <c r="E1102" s="74" t="s">
        <v>473</v>
      </c>
      <c r="F1102" s="73">
        <v>673750</v>
      </c>
      <c r="G1102" s="73">
        <v>673750</v>
      </c>
      <c r="H1102" s="73">
        <v>499067.55</v>
      </c>
    </row>
    <row r="1103" spans="1:8" outlineLevel="4" x14ac:dyDescent="0.25">
      <c r="A1103" s="75" t="s">
        <v>472</v>
      </c>
      <c r="B1103" s="74" t="s">
        <v>451</v>
      </c>
      <c r="C1103" s="74" t="s">
        <v>510</v>
      </c>
      <c r="D1103" s="74" t="s">
        <v>526</v>
      </c>
      <c r="E1103" s="74" t="s">
        <v>469</v>
      </c>
      <c r="F1103" s="73">
        <v>673750</v>
      </c>
      <c r="G1103" s="73">
        <v>673750</v>
      </c>
      <c r="H1103" s="73">
        <v>499067.55</v>
      </c>
    </row>
    <row r="1104" spans="1:8" ht="25.5" outlineLevel="2" x14ac:dyDescent="0.25">
      <c r="A1104" s="75" t="s">
        <v>525</v>
      </c>
      <c r="B1104" s="74" t="s">
        <v>451</v>
      </c>
      <c r="C1104" s="74" t="s">
        <v>510</v>
      </c>
      <c r="D1104" s="74" t="s">
        <v>524</v>
      </c>
      <c r="E1104" s="74" t="s">
        <v>455</v>
      </c>
      <c r="F1104" s="73">
        <v>1348727.25</v>
      </c>
      <c r="G1104" s="73">
        <v>1348727.25</v>
      </c>
      <c r="H1104" s="73">
        <v>1116114.6599999999</v>
      </c>
    </row>
    <row r="1105" spans="1:8" ht="25.5" outlineLevel="3" x14ac:dyDescent="0.25">
      <c r="A1105" s="75" t="s">
        <v>474</v>
      </c>
      <c r="B1105" s="74" t="s">
        <v>451</v>
      </c>
      <c r="C1105" s="74" t="s">
        <v>510</v>
      </c>
      <c r="D1105" s="74" t="s">
        <v>524</v>
      </c>
      <c r="E1105" s="74" t="s">
        <v>473</v>
      </c>
      <c r="F1105" s="73">
        <v>1348727.25</v>
      </c>
      <c r="G1105" s="73">
        <v>1348727.25</v>
      </c>
      <c r="H1105" s="73">
        <v>1116114.6599999999</v>
      </c>
    </row>
    <row r="1106" spans="1:8" outlineLevel="4" x14ac:dyDescent="0.25">
      <c r="A1106" s="75" t="s">
        <v>472</v>
      </c>
      <c r="B1106" s="74" t="s">
        <v>451</v>
      </c>
      <c r="C1106" s="74" t="s">
        <v>510</v>
      </c>
      <c r="D1106" s="74" t="s">
        <v>524</v>
      </c>
      <c r="E1106" s="74" t="s">
        <v>469</v>
      </c>
      <c r="F1106" s="73">
        <v>1348727.25</v>
      </c>
      <c r="G1106" s="73">
        <v>1348727.25</v>
      </c>
      <c r="H1106" s="73">
        <v>1116114.6599999999</v>
      </c>
    </row>
    <row r="1107" spans="1:8" ht="38.25" outlineLevel="2" x14ac:dyDescent="0.25">
      <c r="A1107" s="75" t="s">
        <v>523</v>
      </c>
      <c r="B1107" s="74" t="s">
        <v>451</v>
      </c>
      <c r="C1107" s="74" t="s">
        <v>510</v>
      </c>
      <c r="D1107" s="74" t="s">
        <v>522</v>
      </c>
      <c r="E1107" s="74" t="s">
        <v>455</v>
      </c>
      <c r="F1107" s="73">
        <v>318686</v>
      </c>
      <c r="G1107" s="73">
        <v>318686</v>
      </c>
      <c r="H1107" s="73">
        <v>318686</v>
      </c>
    </row>
    <row r="1108" spans="1:8" ht="25.5" outlineLevel="3" x14ac:dyDescent="0.25">
      <c r="A1108" s="75" t="s">
        <v>474</v>
      </c>
      <c r="B1108" s="74" t="s">
        <v>451</v>
      </c>
      <c r="C1108" s="74" t="s">
        <v>510</v>
      </c>
      <c r="D1108" s="74" t="s">
        <v>522</v>
      </c>
      <c r="E1108" s="74" t="s">
        <v>473</v>
      </c>
      <c r="F1108" s="73">
        <v>318686</v>
      </c>
      <c r="G1108" s="73">
        <v>318686</v>
      </c>
      <c r="H1108" s="73">
        <v>318686</v>
      </c>
    </row>
    <row r="1109" spans="1:8" outlineLevel="4" x14ac:dyDescent="0.25">
      <c r="A1109" s="75" t="s">
        <v>472</v>
      </c>
      <c r="B1109" s="74" t="s">
        <v>451</v>
      </c>
      <c r="C1109" s="74" t="s">
        <v>510</v>
      </c>
      <c r="D1109" s="74" t="s">
        <v>522</v>
      </c>
      <c r="E1109" s="74" t="s">
        <v>469</v>
      </c>
      <c r="F1109" s="73">
        <v>318686</v>
      </c>
      <c r="G1109" s="73">
        <v>318686</v>
      </c>
      <c r="H1109" s="73">
        <v>318686</v>
      </c>
    </row>
    <row r="1110" spans="1:8" ht="51" outlineLevel="2" x14ac:dyDescent="0.25">
      <c r="A1110" s="75" t="s">
        <v>521</v>
      </c>
      <c r="B1110" s="74" t="s">
        <v>451</v>
      </c>
      <c r="C1110" s="74" t="s">
        <v>510</v>
      </c>
      <c r="D1110" s="74" t="s">
        <v>520</v>
      </c>
      <c r="E1110" s="74" t="s">
        <v>455</v>
      </c>
      <c r="F1110" s="73">
        <v>149000</v>
      </c>
      <c r="G1110" s="73">
        <v>149000</v>
      </c>
      <c r="H1110" s="73">
        <v>144000</v>
      </c>
    </row>
    <row r="1111" spans="1:8" ht="25.5" outlineLevel="3" x14ac:dyDescent="0.25">
      <c r="A1111" s="75" t="s">
        <v>474</v>
      </c>
      <c r="B1111" s="74" t="s">
        <v>451</v>
      </c>
      <c r="C1111" s="74" t="s">
        <v>510</v>
      </c>
      <c r="D1111" s="74" t="s">
        <v>520</v>
      </c>
      <c r="E1111" s="74" t="s">
        <v>473</v>
      </c>
      <c r="F1111" s="73">
        <v>149000</v>
      </c>
      <c r="G1111" s="73">
        <v>149000</v>
      </c>
      <c r="H1111" s="73">
        <v>144000</v>
      </c>
    </row>
    <row r="1112" spans="1:8" outlineLevel="4" x14ac:dyDescent="0.25">
      <c r="A1112" s="75" t="s">
        <v>472</v>
      </c>
      <c r="B1112" s="74" t="s">
        <v>451</v>
      </c>
      <c r="C1112" s="74" t="s">
        <v>510</v>
      </c>
      <c r="D1112" s="74" t="s">
        <v>520</v>
      </c>
      <c r="E1112" s="74" t="s">
        <v>469</v>
      </c>
      <c r="F1112" s="73">
        <v>149000</v>
      </c>
      <c r="G1112" s="73">
        <v>149000</v>
      </c>
      <c r="H1112" s="73">
        <v>144000</v>
      </c>
    </row>
    <row r="1113" spans="1:8" ht="51" outlineLevel="2" x14ac:dyDescent="0.25">
      <c r="A1113" s="75" t="s">
        <v>519</v>
      </c>
      <c r="B1113" s="74" t="s">
        <v>451</v>
      </c>
      <c r="C1113" s="74" t="s">
        <v>510</v>
      </c>
      <c r="D1113" s="74" t="s">
        <v>517</v>
      </c>
      <c r="E1113" s="74" t="s">
        <v>455</v>
      </c>
      <c r="F1113" s="73">
        <v>256060</v>
      </c>
      <c r="G1113" s="73">
        <v>256060</v>
      </c>
      <c r="H1113" s="73">
        <v>214060</v>
      </c>
    </row>
    <row r="1114" spans="1:8" ht="25.5" outlineLevel="3" x14ac:dyDescent="0.25">
      <c r="A1114" s="75" t="s">
        <v>474</v>
      </c>
      <c r="B1114" s="74" t="s">
        <v>451</v>
      </c>
      <c r="C1114" s="74" t="s">
        <v>510</v>
      </c>
      <c r="D1114" s="74" t="s">
        <v>517</v>
      </c>
      <c r="E1114" s="74" t="s">
        <v>473</v>
      </c>
      <c r="F1114" s="73">
        <v>210000</v>
      </c>
      <c r="G1114" s="73">
        <v>210000</v>
      </c>
      <c r="H1114" s="73">
        <v>168000</v>
      </c>
    </row>
    <row r="1115" spans="1:8" outlineLevel="4" x14ac:dyDescent="0.25">
      <c r="A1115" s="75" t="s">
        <v>472</v>
      </c>
      <c r="B1115" s="74" t="s">
        <v>451</v>
      </c>
      <c r="C1115" s="74" t="s">
        <v>510</v>
      </c>
      <c r="D1115" s="74" t="s">
        <v>517</v>
      </c>
      <c r="E1115" s="74" t="s">
        <v>469</v>
      </c>
      <c r="F1115" s="73">
        <v>210000</v>
      </c>
      <c r="G1115" s="73">
        <v>210000</v>
      </c>
      <c r="H1115" s="73">
        <v>168000</v>
      </c>
    </row>
    <row r="1116" spans="1:8" outlineLevel="3" x14ac:dyDescent="0.25">
      <c r="A1116" s="75" t="s">
        <v>482</v>
      </c>
      <c r="B1116" s="74" t="s">
        <v>451</v>
      </c>
      <c r="C1116" s="74" t="s">
        <v>510</v>
      </c>
      <c r="D1116" s="74" t="s">
        <v>517</v>
      </c>
      <c r="E1116" s="74" t="s">
        <v>481</v>
      </c>
      <c r="F1116" s="73">
        <v>46060</v>
      </c>
      <c r="G1116" s="73">
        <v>46060</v>
      </c>
      <c r="H1116" s="73">
        <v>46060</v>
      </c>
    </row>
    <row r="1117" spans="1:8" outlineLevel="4" x14ac:dyDescent="0.25">
      <c r="A1117" s="75" t="s">
        <v>518</v>
      </c>
      <c r="B1117" s="74" t="s">
        <v>451</v>
      </c>
      <c r="C1117" s="74" t="s">
        <v>510</v>
      </c>
      <c r="D1117" s="74" t="s">
        <v>517</v>
      </c>
      <c r="E1117" s="74" t="s">
        <v>516</v>
      </c>
      <c r="F1117" s="73">
        <v>46060</v>
      </c>
      <c r="G1117" s="73">
        <v>46060</v>
      </c>
      <c r="H1117" s="73">
        <v>46060</v>
      </c>
    </row>
    <row r="1118" spans="1:8" ht="63.75" outlineLevel="2" x14ac:dyDescent="0.25">
      <c r="A1118" s="75" t="s">
        <v>515</v>
      </c>
      <c r="B1118" s="74" t="s">
        <v>451</v>
      </c>
      <c r="C1118" s="74" t="s">
        <v>510</v>
      </c>
      <c r="D1118" s="74" t="s">
        <v>514</v>
      </c>
      <c r="E1118" s="74" t="s">
        <v>455</v>
      </c>
      <c r="F1118" s="73">
        <v>19762217.18</v>
      </c>
      <c r="G1118" s="73">
        <v>19762217.18</v>
      </c>
      <c r="H1118" s="73">
        <v>19762217.18</v>
      </c>
    </row>
    <row r="1119" spans="1:8" outlineLevel="3" x14ac:dyDescent="0.25">
      <c r="A1119" s="75" t="s">
        <v>482</v>
      </c>
      <c r="B1119" s="74" t="s">
        <v>451</v>
      </c>
      <c r="C1119" s="74" t="s">
        <v>510</v>
      </c>
      <c r="D1119" s="74" t="s">
        <v>514</v>
      </c>
      <c r="E1119" s="74" t="s">
        <v>481</v>
      </c>
      <c r="F1119" s="73">
        <v>19762217.18</v>
      </c>
      <c r="G1119" s="73">
        <v>19762217.18</v>
      </c>
      <c r="H1119" s="73">
        <v>19762217.18</v>
      </c>
    </row>
    <row r="1120" spans="1:8" ht="51" outlineLevel="4" x14ac:dyDescent="0.25">
      <c r="A1120" s="75" t="s">
        <v>480</v>
      </c>
      <c r="B1120" s="74" t="s">
        <v>451</v>
      </c>
      <c r="C1120" s="74" t="s">
        <v>510</v>
      </c>
      <c r="D1120" s="74" t="s">
        <v>514</v>
      </c>
      <c r="E1120" s="74" t="s">
        <v>478</v>
      </c>
      <c r="F1120" s="73">
        <v>19762217.18</v>
      </c>
      <c r="G1120" s="73">
        <v>19762217.18</v>
      </c>
      <c r="H1120" s="73">
        <v>19762217.18</v>
      </c>
    </row>
    <row r="1121" spans="1:8" ht="63.75" outlineLevel="2" x14ac:dyDescent="0.25">
      <c r="A1121" s="75" t="s">
        <v>513</v>
      </c>
      <c r="B1121" s="74" t="s">
        <v>451</v>
      </c>
      <c r="C1121" s="74" t="s">
        <v>510</v>
      </c>
      <c r="D1121" s="74" t="s">
        <v>512</v>
      </c>
      <c r="E1121" s="74" t="s">
        <v>455</v>
      </c>
      <c r="F1121" s="73">
        <v>4450000</v>
      </c>
      <c r="G1121" s="73">
        <v>4450000</v>
      </c>
      <c r="H1121" s="73">
        <v>4450000</v>
      </c>
    </row>
    <row r="1122" spans="1:8" outlineLevel="3" x14ac:dyDescent="0.25">
      <c r="A1122" s="75" t="s">
        <v>482</v>
      </c>
      <c r="B1122" s="74" t="s">
        <v>451</v>
      </c>
      <c r="C1122" s="74" t="s">
        <v>510</v>
      </c>
      <c r="D1122" s="74" t="s">
        <v>512</v>
      </c>
      <c r="E1122" s="74" t="s">
        <v>481</v>
      </c>
      <c r="F1122" s="73">
        <v>4450000</v>
      </c>
      <c r="G1122" s="73">
        <v>4450000</v>
      </c>
      <c r="H1122" s="73">
        <v>4450000</v>
      </c>
    </row>
    <row r="1123" spans="1:8" ht="51" outlineLevel="4" x14ac:dyDescent="0.25">
      <c r="A1123" s="75" t="s">
        <v>480</v>
      </c>
      <c r="B1123" s="74" t="s">
        <v>451</v>
      </c>
      <c r="C1123" s="74" t="s">
        <v>510</v>
      </c>
      <c r="D1123" s="74" t="s">
        <v>512</v>
      </c>
      <c r="E1123" s="74" t="s">
        <v>478</v>
      </c>
      <c r="F1123" s="73">
        <v>4450000</v>
      </c>
      <c r="G1123" s="73">
        <v>4450000</v>
      </c>
      <c r="H1123" s="73">
        <v>4450000</v>
      </c>
    </row>
    <row r="1124" spans="1:8" ht="38.25" outlineLevel="2" x14ac:dyDescent="0.25">
      <c r="A1124" s="75" t="s">
        <v>511</v>
      </c>
      <c r="B1124" s="74" t="s">
        <v>451</v>
      </c>
      <c r="C1124" s="74" t="s">
        <v>510</v>
      </c>
      <c r="D1124" s="74" t="s">
        <v>509</v>
      </c>
      <c r="E1124" s="74" t="s">
        <v>455</v>
      </c>
      <c r="F1124" s="73">
        <v>1079350</v>
      </c>
      <c r="G1124" s="73">
        <v>1079350</v>
      </c>
      <c r="H1124" s="73">
        <v>600000</v>
      </c>
    </row>
    <row r="1125" spans="1:8" ht="25.5" outlineLevel="3" x14ac:dyDescent="0.25">
      <c r="A1125" s="75" t="s">
        <v>474</v>
      </c>
      <c r="B1125" s="74" t="s">
        <v>451</v>
      </c>
      <c r="C1125" s="74" t="s">
        <v>510</v>
      </c>
      <c r="D1125" s="74" t="s">
        <v>509</v>
      </c>
      <c r="E1125" s="74" t="s">
        <v>473</v>
      </c>
      <c r="F1125" s="73">
        <v>1079350</v>
      </c>
      <c r="G1125" s="73">
        <v>1079350</v>
      </c>
      <c r="H1125" s="73">
        <v>600000</v>
      </c>
    </row>
    <row r="1126" spans="1:8" outlineLevel="4" x14ac:dyDescent="0.25">
      <c r="A1126" s="75" t="s">
        <v>472</v>
      </c>
      <c r="B1126" s="74" t="s">
        <v>451</v>
      </c>
      <c r="C1126" s="74" t="s">
        <v>510</v>
      </c>
      <c r="D1126" s="74" t="s">
        <v>509</v>
      </c>
      <c r="E1126" s="74" t="s">
        <v>469</v>
      </c>
      <c r="F1126" s="73">
        <v>1079350</v>
      </c>
      <c r="G1126" s="73">
        <v>1079350</v>
      </c>
      <c r="H1126" s="73">
        <v>600000</v>
      </c>
    </row>
    <row r="1127" spans="1:8" outlineLevel="1" x14ac:dyDescent="0.25">
      <c r="A1127" s="75" t="s">
        <v>508</v>
      </c>
      <c r="B1127" s="74" t="s">
        <v>451</v>
      </c>
      <c r="C1127" s="74" t="s">
        <v>494</v>
      </c>
      <c r="D1127" s="74" t="s">
        <v>457</v>
      </c>
      <c r="E1127" s="74" t="s">
        <v>455</v>
      </c>
      <c r="F1127" s="73">
        <v>36680755.880000003</v>
      </c>
      <c r="G1127" s="73">
        <v>36680755.880000003</v>
      </c>
      <c r="H1127" s="73">
        <v>35906291.539999999</v>
      </c>
    </row>
    <row r="1128" spans="1:8" outlineLevel="2" x14ac:dyDescent="0.25">
      <c r="A1128" s="75" t="s">
        <v>507</v>
      </c>
      <c r="B1128" s="74" t="s">
        <v>451</v>
      </c>
      <c r="C1128" s="74" t="s">
        <v>494</v>
      </c>
      <c r="D1128" s="74" t="s">
        <v>503</v>
      </c>
      <c r="E1128" s="74" t="s">
        <v>455</v>
      </c>
      <c r="F1128" s="73">
        <v>15868342.880000001</v>
      </c>
      <c r="G1128" s="73">
        <v>15868342.880000001</v>
      </c>
      <c r="H1128" s="73">
        <v>15218266.279999999</v>
      </c>
    </row>
    <row r="1129" spans="1:8" ht="25.5" outlineLevel="3" x14ac:dyDescent="0.25">
      <c r="A1129" s="75" t="s">
        <v>474</v>
      </c>
      <c r="B1129" s="74" t="s">
        <v>451</v>
      </c>
      <c r="C1129" s="74" t="s">
        <v>494</v>
      </c>
      <c r="D1129" s="74" t="s">
        <v>503</v>
      </c>
      <c r="E1129" s="74" t="s">
        <v>473</v>
      </c>
      <c r="F1129" s="73">
        <v>14193627.93</v>
      </c>
      <c r="G1129" s="73">
        <v>14193627.93</v>
      </c>
      <c r="H1129" s="73">
        <v>13543551.33</v>
      </c>
    </row>
    <row r="1130" spans="1:8" outlineLevel="4" x14ac:dyDescent="0.25">
      <c r="A1130" s="75" t="s">
        <v>472</v>
      </c>
      <c r="B1130" s="74" t="s">
        <v>451</v>
      </c>
      <c r="C1130" s="74" t="s">
        <v>494</v>
      </c>
      <c r="D1130" s="74" t="s">
        <v>503</v>
      </c>
      <c r="E1130" s="74" t="s">
        <v>469</v>
      </c>
      <c r="F1130" s="73">
        <v>4750270.6900000004</v>
      </c>
      <c r="G1130" s="73">
        <v>4750270.6900000004</v>
      </c>
      <c r="H1130" s="73">
        <v>4617489.45</v>
      </c>
    </row>
    <row r="1131" spans="1:8" outlineLevel="4" x14ac:dyDescent="0.25">
      <c r="A1131" s="75" t="s">
        <v>506</v>
      </c>
      <c r="B1131" s="74" t="s">
        <v>451</v>
      </c>
      <c r="C1131" s="74" t="s">
        <v>494</v>
      </c>
      <c r="D1131" s="74" t="s">
        <v>503</v>
      </c>
      <c r="E1131" s="74" t="s">
        <v>505</v>
      </c>
      <c r="F1131" s="73">
        <v>9443357.2400000002</v>
      </c>
      <c r="G1131" s="73">
        <v>9443357.2400000002</v>
      </c>
      <c r="H1131" s="73">
        <v>8926061.8800000008</v>
      </c>
    </row>
    <row r="1132" spans="1:8" outlineLevel="3" x14ac:dyDescent="0.25">
      <c r="A1132" s="75" t="s">
        <v>482</v>
      </c>
      <c r="B1132" s="74" t="s">
        <v>451</v>
      </c>
      <c r="C1132" s="74" t="s">
        <v>494</v>
      </c>
      <c r="D1132" s="74" t="s">
        <v>503</v>
      </c>
      <c r="E1132" s="74" t="s">
        <v>481</v>
      </c>
      <c r="F1132" s="73">
        <v>1674714.95</v>
      </c>
      <c r="G1132" s="73">
        <v>1674714.95</v>
      </c>
      <c r="H1132" s="73">
        <v>1674714.95</v>
      </c>
    </row>
    <row r="1133" spans="1:8" ht="25.5" outlineLevel="4" x14ac:dyDescent="0.25">
      <c r="A1133" s="75" t="s">
        <v>504</v>
      </c>
      <c r="B1133" s="74" t="s">
        <v>451</v>
      </c>
      <c r="C1133" s="74" t="s">
        <v>494</v>
      </c>
      <c r="D1133" s="74" t="s">
        <v>503</v>
      </c>
      <c r="E1133" s="74" t="s">
        <v>502</v>
      </c>
      <c r="F1133" s="73">
        <v>1674714.95</v>
      </c>
      <c r="G1133" s="73">
        <v>1674714.95</v>
      </c>
      <c r="H1133" s="73">
        <v>1674714.95</v>
      </c>
    </row>
    <row r="1134" spans="1:8" ht="38.25" outlineLevel="2" x14ac:dyDescent="0.25">
      <c r="A1134" s="75" t="s">
        <v>501</v>
      </c>
      <c r="B1134" s="74" t="s">
        <v>451</v>
      </c>
      <c r="C1134" s="74" t="s">
        <v>494</v>
      </c>
      <c r="D1134" s="74" t="s">
        <v>500</v>
      </c>
      <c r="E1134" s="74" t="s">
        <v>455</v>
      </c>
      <c r="F1134" s="73">
        <v>6036523</v>
      </c>
      <c r="G1134" s="73">
        <v>6036523</v>
      </c>
      <c r="H1134" s="73">
        <v>6036523</v>
      </c>
    </row>
    <row r="1135" spans="1:8" ht="25.5" outlineLevel="3" x14ac:dyDescent="0.25">
      <c r="A1135" s="75" t="s">
        <v>474</v>
      </c>
      <c r="B1135" s="74" t="s">
        <v>451</v>
      </c>
      <c r="C1135" s="74" t="s">
        <v>494</v>
      </c>
      <c r="D1135" s="74" t="s">
        <v>500</v>
      </c>
      <c r="E1135" s="74" t="s">
        <v>473</v>
      </c>
      <c r="F1135" s="73">
        <v>6036523</v>
      </c>
      <c r="G1135" s="73">
        <v>6036523</v>
      </c>
      <c r="H1135" s="73">
        <v>6036523</v>
      </c>
    </row>
    <row r="1136" spans="1:8" outlineLevel="4" x14ac:dyDescent="0.25">
      <c r="A1136" s="75" t="s">
        <v>472</v>
      </c>
      <c r="B1136" s="74" t="s">
        <v>451</v>
      </c>
      <c r="C1136" s="74" t="s">
        <v>494</v>
      </c>
      <c r="D1136" s="74" t="s">
        <v>500</v>
      </c>
      <c r="E1136" s="74" t="s">
        <v>469</v>
      </c>
      <c r="F1136" s="73">
        <v>6036523</v>
      </c>
      <c r="G1136" s="73">
        <v>6036523</v>
      </c>
      <c r="H1136" s="73">
        <v>6036523</v>
      </c>
    </row>
    <row r="1137" spans="1:8" ht="25.5" outlineLevel="2" x14ac:dyDescent="0.25">
      <c r="A1137" s="75" t="s">
        <v>499</v>
      </c>
      <c r="B1137" s="74" t="s">
        <v>451</v>
      </c>
      <c r="C1137" s="74" t="s">
        <v>494</v>
      </c>
      <c r="D1137" s="74" t="s">
        <v>498</v>
      </c>
      <c r="E1137" s="74" t="s">
        <v>455</v>
      </c>
      <c r="F1137" s="73">
        <v>10554010</v>
      </c>
      <c r="G1137" s="73">
        <v>10554010</v>
      </c>
      <c r="H1137" s="73">
        <v>10429622.26</v>
      </c>
    </row>
    <row r="1138" spans="1:8" ht="25.5" outlineLevel="3" x14ac:dyDescent="0.25">
      <c r="A1138" s="75" t="s">
        <v>474</v>
      </c>
      <c r="B1138" s="74" t="s">
        <v>451</v>
      </c>
      <c r="C1138" s="74" t="s">
        <v>494</v>
      </c>
      <c r="D1138" s="74" t="s">
        <v>498</v>
      </c>
      <c r="E1138" s="74" t="s">
        <v>473</v>
      </c>
      <c r="F1138" s="73">
        <v>10554010</v>
      </c>
      <c r="G1138" s="73">
        <v>10554010</v>
      </c>
      <c r="H1138" s="73">
        <v>10429622.26</v>
      </c>
    </row>
    <row r="1139" spans="1:8" outlineLevel="4" x14ac:dyDescent="0.25">
      <c r="A1139" s="75" t="s">
        <v>472</v>
      </c>
      <c r="B1139" s="74" t="s">
        <v>451</v>
      </c>
      <c r="C1139" s="74" t="s">
        <v>494</v>
      </c>
      <c r="D1139" s="74" t="s">
        <v>498</v>
      </c>
      <c r="E1139" s="74" t="s">
        <v>469</v>
      </c>
      <c r="F1139" s="73">
        <v>10554010</v>
      </c>
      <c r="G1139" s="73">
        <v>10554010</v>
      </c>
      <c r="H1139" s="73">
        <v>10429622.26</v>
      </c>
    </row>
    <row r="1140" spans="1:8" ht="25.5" outlineLevel="2" x14ac:dyDescent="0.25">
      <c r="A1140" s="75" t="s">
        <v>497</v>
      </c>
      <c r="B1140" s="74" t="s">
        <v>451</v>
      </c>
      <c r="C1140" s="74" t="s">
        <v>494</v>
      </c>
      <c r="D1140" s="74" t="s">
        <v>496</v>
      </c>
      <c r="E1140" s="74" t="s">
        <v>455</v>
      </c>
      <c r="F1140" s="73">
        <v>3746490</v>
      </c>
      <c r="G1140" s="73">
        <v>3746490</v>
      </c>
      <c r="H1140" s="73">
        <v>3746490</v>
      </c>
    </row>
    <row r="1141" spans="1:8" ht="25.5" outlineLevel="3" x14ac:dyDescent="0.25">
      <c r="A1141" s="75" t="s">
        <v>474</v>
      </c>
      <c r="B1141" s="74" t="s">
        <v>451</v>
      </c>
      <c r="C1141" s="74" t="s">
        <v>494</v>
      </c>
      <c r="D1141" s="74" t="s">
        <v>496</v>
      </c>
      <c r="E1141" s="74" t="s">
        <v>473</v>
      </c>
      <c r="F1141" s="73">
        <v>3746490</v>
      </c>
      <c r="G1141" s="73">
        <v>3746490</v>
      </c>
      <c r="H1141" s="73">
        <v>3746490</v>
      </c>
    </row>
    <row r="1142" spans="1:8" outlineLevel="4" x14ac:dyDescent="0.25">
      <c r="A1142" s="75" t="s">
        <v>472</v>
      </c>
      <c r="B1142" s="74" t="s">
        <v>451</v>
      </c>
      <c r="C1142" s="74" t="s">
        <v>494</v>
      </c>
      <c r="D1142" s="74" t="s">
        <v>496</v>
      </c>
      <c r="E1142" s="74" t="s">
        <v>469</v>
      </c>
      <c r="F1142" s="73">
        <v>3746490</v>
      </c>
      <c r="G1142" s="73">
        <v>3746490</v>
      </c>
      <c r="H1142" s="73">
        <v>3746490</v>
      </c>
    </row>
    <row r="1143" spans="1:8" ht="25.5" outlineLevel="2" x14ac:dyDescent="0.25">
      <c r="A1143" s="75" t="s">
        <v>495</v>
      </c>
      <c r="B1143" s="74" t="s">
        <v>451</v>
      </c>
      <c r="C1143" s="74" t="s">
        <v>494</v>
      </c>
      <c r="D1143" s="74" t="s">
        <v>493</v>
      </c>
      <c r="E1143" s="74" t="s">
        <v>455</v>
      </c>
      <c r="F1143" s="73">
        <v>475390</v>
      </c>
      <c r="G1143" s="73">
        <v>475390</v>
      </c>
      <c r="H1143" s="73">
        <v>475390</v>
      </c>
    </row>
    <row r="1144" spans="1:8" ht="25.5" outlineLevel="3" x14ac:dyDescent="0.25">
      <c r="A1144" s="75" t="s">
        <v>474</v>
      </c>
      <c r="B1144" s="74" t="s">
        <v>451</v>
      </c>
      <c r="C1144" s="74" t="s">
        <v>494</v>
      </c>
      <c r="D1144" s="74" t="s">
        <v>493</v>
      </c>
      <c r="E1144" s="74" t="s">
        <v>473</v>
      </c>
      <c r="F1144" s="73">
        <v>475390</v>
      </c>
      <c r="G1144" s="73">
        <v>475390</v>
      </c>
      <c r="H1144" s="73">
        <v>475390</v>
      </c>
    </row>
    <row r="1145" spans="1:8" outlineLevel="4" x14ac:dyDescent="0.25">
      <c r="A1145" s="75" t="s">
        <v>472</v>
      </c>
      <c r="B1145" s="74" t="s">
        <v>451</v>
      </c>
      <c r="C1145" s="74" t="s">
        <v>494</v>
      </c>
      <c r="D1145" s="74" t="s">
        <v>493</v>
      </c>
      <c r="E1145" s="74" t="s">
        <v>469</v>
      </c>
      <c r="F1145" s="73">
        <v>475390</v>
      </c>
      <c r="G1145" s="73">
        <v>475390</v>
      </c>
      <c r="H1145" s="73">
        <v>475390</v>
      </c>
    </row>
    <row r="1146" spans="1:8" outlineLevel="1" x14ac:dyDescent="0.25">
      <c r="A1146" s="75" t="s">
        <v>492</v>
      </c>
      <c r="B1146" s="74" t="s">
        <v>451</v>
      </c>
      <c r="C1146" s="74" t="s">
        <v>489</v>
      </c>
      <c r="D1146" s="74" t="s">
        <v>457</v>
      </c>
      <c r="E1146" s="74" t="s">
        <v>455</v>
      </c>
      <c r="F1146" s="73">
        <v>3347627</v>
      </c>
      <c r="G1146" s="73">
        <v>3347627</v>
      </c>
      <c r="H1146" s="73">
        <v>3347627</v>
      </c>
    </row>
    <row r="1147" spans="1:8" ht="51" outlineLevel="2" x14ac:dyDescent="0.25">
      <c r="A1147" s="75" t="s">
        <v>491</v>
      </c>
      <c r="B1147" s="74" t="s">
        <v>451</v>
      </c>
      <c r="C1147" s="74" t="s">
        <v>489</v>
      </c>
      <c r="D1147" s="74" t="s">
        <v>488</v>
      </c>
      <c r="E1147" s="74" t="s">
        <v>455</v>
      </c>
      <c r="F1147" s="73">
        <v>3347627</v>
      </c>
      <c r="G1147" s="73">
        <v>3347627</v>
      </c>
      <c r="H1147" s="73">
        <v>3347627</v>
      </c>
    </row>
    <row r="1148" spans="1:8" ht="25.5" outlineLevel="3" x14ac:dyDescent="0.25">
      <c r="A1148" s="75" t="s">
        <v>454</v>
      </c>
      <c r="B1148" s="74" t="s">
        <v>451</v>
      </c>
      <c r="C1148" s="74" t="s">
        <v>489</v>
      </c>
      <c r="D1148" s="74" t="s">
        <v>488</v>
      </c>
      <c r="E1148" s="74" t="s">
        <v>453</v>
      </c>
      <c r="F1148" s="73">
        <v>3347627</v>
      </c>
      <c r="G1148" s="73">
        <v>3347627</v>
      </c>
      <c r="H1148" s="73">
        <v>3347627</v>
      </c>
    </row>
    <row r="1149" spans="1:8" ht="38.25" outlineLevel="4" x14ac:dyDescent="0.25">
      <c r="A1149" s="75" t="s">
        <v>490</v>
      </c>
      <c r="B1149" s="74" t="s">
        <v>451</v>
      </c>
      <c r="C1149" s="74" t="s">
        <v>489</v>
      </c>
      <c r="D1149" s="74" t="s">
        <v>488</v>
      </c>
      <c r="E1149" s="74" t="s">
        <v>487</v>
      </c>
      <c r="F1149" s="73">
        <v>3347627</v>
      </c>
      <c r="G1149" s="73">
        <v>3347627</v>
      </c>
      <c r="H1149" s="73">
        <v>3347627</v>
      </c>
    </row>
    <row r="1150" spans="1:8" outlineLevel="1" x14ac:dyDescent="0.25">
      <c r="A1150" s="75" t="s">
        <v>486</v>
      </c>
      <c r="B1150" s="74" t="s">
        <v>451</v>
      </c>
      <c r="C1150" s="74" t="s">
        <v>471</v>
      </c>
      <c r="D1150" s="74" t="s">
        <v>457</v>
      </c>
      <c r="E1150" s="74" t="s">
        <v>455</v>
      </c>
      <c r="F1150" s="73">
        <v>36100883.140000001</v>
      </c>
      <c r="G1150" s="73">
        <v>36100883.140000001</v>
      </c>
      <c r="H1150" s="73">
        <v>35687399.399999999</v>
      </c>
    </row>
    <row r="1151" spans="1:8" ht="25.5" outlineLevel="2" x14ac:dyDescent="0.25">
      <c r="A1151" s="75" t="s">
        <v>485</v>
      </c>
      <c r="B1151" s="74" t="s">
        <v>451</v>
      </c>
      <c r="C1151" s="74" t="s">
        <v>471</v>
      </c>
      <c r="D1151" s="74" t="s">
        <v>484</v>
      </c>
      <c r="E1151" s="74" t="s">
        <v>455</v>
      </c>
      <c r="F1151" s="73">
        <v>1000000</v>
      </c>
      <c r="G1151" s="73">
        <v>1000000</v>
      </c>
      <c r="H1151" s="73">
        <v>999600</v>
      </c>
    </row>
    <row r="1152" spans="1:8" ht="25.5" outlineLevel="3" x14ac:dyDescent="0.25">
      <c r="A1152" s="75" t="s">
        <v>474</v>
      </c>
      <c r="B1152" s="74" t="s">
        <v>451</v>
      </c>
      <c r="C1152" s="74" t="s">
        <v>471</v>
      </c>
      <c r="D1152" s="74" t="s">
        <v>484</v>
      </c>
      <c r="E1152" s="74" t="s">
        <v>473</v>
      </c>
      <c r="F1152" s="73">
        <v>1000000</v>
      </c>
      <c r="G1152" s="73">
        <v>1000000</v>
      </c>
      <c r="H1152" s="73">
        <v>999600</v>
      </c>
    </row>
    <row r="1153" spans="1:8" outlineLevel="4" x14ac:dyDescent="0.25">
      <c r="A1153" s="75" t="s">
        <v>472</v>
      </c>
      <c r="B1153" s="74" t="s">
        <v>451</v>
      </c>
      <c r="C1153" s="74" t="s">
        <v>471</v>
      </c>
      <c r="D1153" s="74" t="s">
        <v>484</v>
      </c>
      <c r="E1153" s="74" t="s">
        <v>469</v>
      </c>
      <c r="F1153" s="73">
        <v>1000000</v>
      </c>
      <c r="G1153" s="73">
        <v>1000000</v>
      </c>
      <c r="H1153" s="73">
        <v>999600</v>
      </c>
    </row>
    <row r="1154" spans="1:8" ht="89.25" outlineLevel="2" x14ac:dyDescent="0.25">
      <c r="A1154" s="75" t="s">
        <v>483</v>
      </c>
      <c r="B1154" s="74" t="s">
        <v>451</v>
      </c>
      <c r="C1154" s="74" t="s">
        <v>471</v>
      </c>
      <c r="D1154" s="74" t="s">
        <v>479</v>
      </c>
      <c r="E1154" s="74" t="s">
        <v>455</v>
      </c>
      <c r="F1154" s="73">
        <v>23344638.859999999</v>
      </c>
      <c r="G1154" s="73">
        <v>23344638.859999999</v>
      </c>
      <c r="H1154" s="73">
        <v>22931594.260000002</v>
      </c>
    </row>
    <row r="1155" spans="1:8" outlineLevel="3" x14ac:dyDescent="0.25">
      <c r="A1155" s="75" t="s">
        <v>482</v>
      </c>
      <c r="B1155" s="74" t="s">
        <v>451</v>
      </c>
      <c r="C1155" s="74" t="s">
        <v>471</v>
      </c>
      <c r="D1155" s="74" t="s">
        <v>479</v>
      </c>
      <c r="E1155" s="74" t="s">
        <v>481</v>
      </c>
      <c r="F1155" s="73">
        <v>23344638.859999999</v>
      </c>
      <c r="G1155" s="73">
        <v>23344638.859999999</v>
      </c>
      <c r="H1155" s="73">
        <v>22931594.260000002</v>
      </c>
    </row>
    <row r="1156" spans="1:8" ht="51" outlineLevel="4" x14ac:dyDescent="0.25">
      <c r="A1156" s="75" t="s">
        <v>480</v>
      </c>
      <c r="B1156" s="74" t="s">
        <v>451</v>
      </c>
      <c r="C1156" s="74" t="s">
        <v>471</v>
      </c>
      <c r="D1156" s="74" t="s">
        <v>479</v>
      </c>
      <c r="E1156" s="74" t="s">
        <v>478</v>
      </c>
      <c r="F1156" s="73">
        <v>23344638.859999999</v>
      </c>
      <c r="G1156" s="73">
        <v>23344638.859999999</v>
      </c>
      <c r="H1156" s="73">
        <v>22931594.260000002</v>
      </c>
    </row>
    <row r="1157" spans="1:8" ht="25.5" outlineLevel="2" x14ac:dyDescent="0.25">
      <c r="A1157" s="75" t="s">
        <v>477</v>
      </c>
      <c r="B1157" s="74" t="s">
        <v>451</v>
      </c>
      <c r="C1157" s="74" t="s">
        <v>471</v>
      </c>
      <c r="D1157" s="74" t="s">
        <v>476</v>
      </c>
      <c r="E1157" s="74" t="s">
        <v>455</v>
      </c>
      <c r="F1157" s="73">
        <v>9959305</v>
      </c>
      <c r="G1157" s="73">
        <v>9959305</v>
      </c>
      <c r="H1157" s="73">
        <v>9959265.8599999994</v>
      </c>
    </row>
    <row r="1158" spans="1:8" ht="25.5" outlineLevel="3" x14ac:dyDescent="0.25">
      <c r="A1158" s="75" t="s">
        <v>474</v>
      </c>
      <c r="B1158" s="74" t="s">
        <v>451</v>
      </c>
      <c r="C1158" s="74" t="s">
        <v>471</v>
      </c>
      <c r="D1158" s="74" t="s">
        <v>476</v>
      </c>
      <c r="E1158" s="74" t="s">
        <v>473</v>
      </c>
      <c r="F1158" s="73">
        <v>9959305</v>
      </c>
      <c r="G1158" s="73">
        <v>9959305</v>
      </c>
      <c r="H1158" s="73">
        <v>9959265.8599999994</v>
      </c>
    </row>
    <row r="1159" spans="1:8" outlineLevel="4" x14ac:dyDescent="0.25">
      <c r="A1159" s="75" t="s">
        <v>472</v>
      </c>
      <c r="B1159" s="74" t="s">
        <v>451</v>
      </c>
      <c r="C1159" s="74" t="s">
        <v>471</v>
      </c>
      <c r="D1159" s="74" t="s">
        <v>476</v>
      </c>
      <c r="E1159" s="74" t="s">
        <v>469</v>
      </c>
      <c r="F1159" s="73">
        <v>9959305</v>
      </c>
      <c r="G1159" s="73">
        <v>9959305</v>
      </c>
      <c r="H1159" s="73">
        <v>9959265.8599999994</v>
      </c>
    </row>
    <row r="1160" spans="1:8" ht="25.5" outlineLevel="2" x14ac:dyDescent="0.25">
      <c r="A1160" s="75" t="s">
        <v>475</v>
      </c>
      <c r="B1160" s="74" t="s">
        <v>451</v>
      </c>
      <c r="C1160" s="74" t="s">
        <v>471</v>
      </c>
      <c r="D1160" s="74" t="s">
        <v>470</v>
      </c>
      <c r="E1160" s="74" t="s">
        <v>455</v>
      </c>
      <c r="F1160" s="73">
        <v>1796939.28</v>
      </c>
      <c r="G1160" s="73">
        <v>1796939.28</v>
      </c>
      <c r="H1160" s="73">
        <v>1796939.28</v>
      </c>
    </row>
    <row r="1161" spans="1:8" ht="25.5" outlineLevel="3" x14ac:dyDescent="0.25">
      <c r="A1161" s="75" t="s">
        <v>474</v>
      </c>
      <c r="B1161" s="74" t="s">
        <v>451</v>
      </c>
      <c r="C1161" s="74" t="s">
        <v>471</v>
      </c>
      <c r="D1161" s="74" t="s">
        <v>470</v>
      </c>
      <c r="E1161" s="74" t="s">
        <v>473</v>
      </c>
      <c r="F1161" s="73">
        <v>1796939.28</v>
      </c>
      <c r="G1161" s="73">
        <v>1796939.28</v>
      </c>
      <c r="H1161" s="73">
        <v>1796939.28</v>
      </c>
    </row>
    <row r="1162" spans="1:8" outlineLevel="4" x14ac:dyDescent="0.25">
      <c r="A1162" s="75" t="s">
        <v>472</v>
      </c>
      <c r="B1162" s="74" t="s">
        <v>451</v>
      </c>
      <c r="C1162" s="74" t="s">
        <v>471</v>
      </c>
      <c r="D1162" s="74" t="s">
        <v>470</v>
      </c>
      <c r="E1162" s="74" t="s">
        <v>469</v>
      </c>
      <c r="F1162" s="73">
        <v>1796939.28</v>
      </c>
      <c r="G1162" s="73">
        <v>1796939.28</v>
      </c>
      <c r="H1162" s="73">
        <v>1796939.28</v>
      </c>
    </row>
    <row r="1163" spans="1:8" outlineLevel="1" x14ac:dyDescent="0.25">
      <c r="A1163" s="75" t="s">
        <v>468</v>
      </c>
      <c r="B1163" s="74" t="s">
        <v>451</v>
      </c>
      <c r="C1163" s="74" t="s">
        <v>461</v>
      </c>
      <c r="D1163" s="74" t="s">
        <v>457</v>
      </c>
      <c r="E1163" s="74" t="s">
        <v>455</v>
      </c>
      <c r="F1163" s="73">
        <v>760569</v>
      </c>
      <c r="G1163" s="73">
        <v>760569</v>
      </c>
      <c r="H1163" s="73">
        <v>760569</v>
      </c>
    </row>
    <row r="1164" spans="1:8" ht="38.25" outlineLevel="2" x14ac:dyDescent="0.25">
      <c r="A1164" s="75" t="s">
        <v>467</v>
      </c>
      <c r="B1164" s="74" t="s">
        <v>451</v>
      </c>
      <c r="C1164" s="74" t="s">
        <v>461</v>
      </c>
      <c r="D1164" s="74" t="s">
        <v>466</v>
      </c>
      <c r="E1164" s="74" t="s">
        <v>455</v>
      </c>
      <c r="F1164" s="73">
        <v>0</v>
      </c>
      <c r="G1164" s="73">
        <v>0</v>
      </c>
      <c r="H1164" s="73">
        <v>0</v>
      </c>
    </row>
    <row r="1165" spans="1:8" outlineLevel="3" x14ac:dyDescent="0.25">
      <c r="A1165" s="75" t="s">
        <v>464</v>
      </c>
      <c r="B1165" s="74" t="s">
        <v>451</v>
      </c>
      <c r="C1165" s="74" t="s">
        <v>461</v>
      </c>
      <c r="D1165" s="74" t="s">
        <v>466</v>
      </c>
      <c r="E1165" s="74" t="s">
        <v>463</v>
      </c>
      <c r="F1165" s="73">
        <v>0</v>
      </c>
      <c r="G1165" s="73">
        <v>0</v>
      </c>
      <c r="H1165" s="73">
        <v>0</v>
      </c>
    </row>
    <row r="1166" spans="1:8" outlineLevel="4" x14ac:dyDescent="0.25">
      <c r="A1166" s="75" t="s">
        <v>462</v>
      </c>
      <c r="B1166" s="74" t="s">
        <v>451</v>
      </c>
      <c r="C1166" s="74" t="s">
        <v>461</v>
      </c>
      <c r="D1166" s="74" t="s">
        <v>466</v>
      </c>
      <c r="E1166" s="74" t="s">
        <v>459</v>
      </c>
      <c r="F1166" s="73">
        <v>0</v>
      </c>
      <c r="G1166" s="73">
        <v>0</v>
      </c>
      <c r="H1166" s="73">
        <v>0</v>
      </c>
    </row>
    <row r="1167" spans="1:8" ht="25.5" outlineLevel="2" x14ac:dyDescent="0.25">
      <c r="A1167" s="75" t="s">
        <v>465</v>
      </c>
      <c r="B1167" s="74" t="s">
        <v>451</v>
      </c>
      <c r="C1167" s="74" t="s">
        <v>461</v>
      </c>
      <c r="D1167" s="74" t="s">
        <v>460</v>
      </c>
      <c r="E1167" s="74" t="s">
        <v>455</v>
      </c>
      <c r="F1167" s="73">
        <v>760569</v>
      </c>
      <c r="G1167" s="73">
        <v>760569</v>
      </c>
      <c r="H1167" s="73">
        <v>760569</v>
      </c>
    </row>
    <row r="1168" spans="1:8" outlineLevel="3" x14ac:dyDescent="0.25">
      <c r="A1168" s="75" t="s">
        <v>464</v>
      </c>
      <c r="B1168" s="74" t="s">
        <v>451</v>
      </c>
      <c r="C1168" s="74" t="s">
        <v>461</v>
      </c>
      <c r="D1168" s="74" t="s">
        <v>460</v>
      </c>
      <c r="E1168" s="74" t="s">
        <v>463</v>
      </c>
      <c r="F1168" s="73">
        <v>760569</v>
      </c>
      <c r="G1168" s="73">
        <v>760569</v>
      </c>
      <c r="H1168" s="73">
        <v>760569</v>
      </c>
    </row>
    <row r="1169" spans="1:8" outlineLevel="4" x14ac:dyDescent="0.25">
      <c r="A1169" s="75" t="s">
        <v>462</v>
      </c>
      <c r="B1169" s="74" t="s">
        <v>451</v>
      </c>
      <c r="C1169" s="74" t="s">
        <v>461</v>
      </c>
      <c r="D1169" s="74" t="s">
        <v>460</v>
      </c>
      <c r="E1169" s="74" t="s">
        <v>459</v>
      </c>
      <c r="F1169" s="73">
        <v>760569</v>
      </c>
      <c r="G1169" s="73">
        <v>760569</v>
      </c>
      <c r="H1169" s="73">
        <v>760569</v>
      </c>
    </row>
    <row r="1170" spans="1:8" outlineLevel="1" x14ac:dyDescent="0.25">
      <c r="A1170" s="75" t="s">
        <v>458</v>
      </c>
      <c r="B1170" s="74" t="s">
        <v>451</v>
      </c>
      <c r="C1170" s="74" t="s">
        <v>450</v>
      </c>
      <c r="D1170" s="74" t="s">
        <v>457</v>
      </c>
      <c r="E1170" s="74" t="s">
        <v>455</v>
      </c>
      <c r="F1170" s="73">
        <v>13507700</v>
      </c>
      <c r="G1170" s="73">
        <v>13507700</v>
      </c>
      <c r="H1170" s="73">
        <v>13507700</v>
      </c>
    </row>
    <row r="1171" spans="1:8" ht="51" outlineLevel="2" x14ac:dyDescent="0.25">
      <c r="A1171" s="75" t="s">
        <v>456</v>
      </c>
      <c r="B1171" s="74" t="s">
        <v>451</v>
      </c>
      <c r="C1171" s="74" t="s">
        <v>450</v>
      </c>
      <c r="D1171" s="74" t="s">
        <v>449</v>
      </c>
      <c r="E1171" s="74" t="s">
        <v>455</v>
      </c>
      <c r="F1171" s="73">
        <v>13507700</v>
      </c>
      <c r="G1171" s="73">
        <v>13507700</v>
      </c>
      <c r="H1171" s="73">
        <v>13507700</v>
      </c>
    </row>
    <row r="1172" spans="1:8" ht="25.5" outlineLevel="3" x14ac:dyDescent="0.25">
      <c r="A1172" s="75" t="s">
        <v>454</v>
      </c>
      <c r="B1172" s="74" t="s">
        <v>451</v>
      </c>
      <c r="C1172" s="74" t="s">
        <v>450</v>
      </c>
      <c r="D1172" s="74" t="s">
        <v>449</v>
      </c>
      <c r="E1172" s="74" t="s">
        <v>453</v>
      </c>
      <c r="F1172" s="73">
        <v>13507700</v>
      </c>
      <c r="G1172" s="73">
        <v>13507700</v>
      </c>
      <c r="H1172" s="73">
        <v>13507700</v>
      </c>
    </row>
    <row r="1173" spans="1:8" ht="38.25" outlineLevel="4" x14ac:dyDescent="0.25">
      <c r="A1173" s="75" t="s">
        <v>452</v>
      </c>
      <c r="B1173" s="74" t="s">
        <v>451</v>
      </c>
      <c r="C1173" s="74" t="s">
        <v>450</v>
      </c>
      <c r="D1173" s="74" t="s">
        <v>449</v>
      </c>
      <c r="E1173" s="74" t="s">
        <v>448</v>
      </c>
      <c r="F1173" s="73">
        <v>13507700</v>
      </c>
      <c r="G1173" s="73">
        <v>13507700</v>
      </c>
      <c r="H1173" s="73">
        <v>13507700</v>
      </c>
    </row>
    <row r="1174" spans="1:8" ht="12.75" customHeight="1" x14ac:dyDescent="0.25">
      <c r="A1174" s="72" t="s">
        <v>447</v>
      </c>
      <c r="B1174" s="71"/>
      <c r="C1174" s="71"/>
      <c r="D1174" s="71"/>
      <c r="E1174" s="71"/>
      <c r="F1174" s="70">
        <v>3366155483.5100002</v>
      </c>
      <c r="G1174" s="70">
        <v>3365811755.5100002</v>
      </c>
      <c r="H1174" s="70">
        <v>3302215102.7199998</v>
      </c>
    </row>
    <row r="1175" spans="1:8" ht="12.75" customHeight="1" x14ac:dyDescent="0.25">
      <c r="A1175" s="69"/>
      <c r="B1175" s="2"/>
      <c r="C1175" s="2"/>
      <c r="D1175" s="2"/>
      <c r="E1175" s="2"/>
      <c r="F1175" s="68"/>
      <c r="G1175" s="68"/>
      <c r="H1175" s="68"/>
    </row>
    <row r="1176" spans="1:8" x14ac:dyDescent="0.25">
      <c r="A1176" s="67"/>
      <c r="B1176" s="66"/>
      <c r="C1176" s="66"/>
      <c r="D1176" s="66"/>
      <c r="E1176" s="66"/>
      <c r="F1176" s="66"/>
      <c r="G1176" s="66"/>
      <c r="H1176" s="65"/>
    </row>
  </sheetData>
  <mergeCells count="16">
    <mergeCell ref="H8:H9"/>
    <mergeCell ref="A2:H2"/>
    <mergeCell ref="A3:H3"/>
    <mergeCell ref="A1:H1"/>
    <mergeCell ref="A4:H4"/>
    <mergeCell ref="A1174:E1174"/>
    <mergeCell ref="A1176:G1176"/>
    <mergeCell ref="A6:H6"/>
    <mergeCell ref="A7:H7"/>
    <mergeCell ref="A8:A9"/>
    <mergeCell ref="B8:B9"/>
    <mergeCell ref="C8:C9"/>
    <mergeCell ref="D8:D9"/>
    <mergeCell ref="E8:E9"/>
    <mergeCell ref="F8:F9"/>
    <mergeCell ref="G8:G9"/>
  </mergeCells>
  <pageMargins left="0.59027779999999996" right="0.22" top="0.94" bottom="1.48" header="0.39374999999999999" footer="0.56999999999999995"/>
  <pageSetup paperSize="9" scale="63" fitToHeight="20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792"/>
  <sheetViews>
    <sheetView showGridLines="0" view="pageBreakPreview" zoomScaleNormal="100" zoomScaleSheetLayoutView="100" workbookViewId="0">
      <pane ySplit="10" topLeftCell="A11" activePane="bottomLeft" state="frozen"/>
      <selection pane="bottomLeft" activeCell="A5" sqref="A5:G5"/>
    </sheetView>
  </sheetViews>
  <sheetFormatPr defaultColWidth="9.140625" defaultRowHeight="15" outlineLevelRow="2" x14ac:dyDescent="0.25"/>
  <cols>
    <col min="1" max="1" width="40" style="99" customWidth="1"/>
    <col min="2" max="2" width="11.5703125" style="99" customWidth="1"/>
    <col min="3" max="3" width="10.7109375" style="99" customWidth="1"/>
    <col min="4" max="4" width="7.7109375" style="99" customWidth="1"/>
    <col min="5" max="5" width="16.7109375" style="100" customWidth="1"/>
    <col min="6" max="6" width="16.42578125" style="100" customWidth="1"/>
    <col min="7" max="7" width="14.140625" style="100" customWidth="1"/>
    <col min="8" max="8" width="9.140625" style="99" customWidth="1"/>
    <col min="9" max="16384" width="9.140625" style="99"/>
  </cols>
  <sheetData>
    <row r="1" spans="1:8" x14ac:dyDescent="0.25">
      <c r="A1" s="123"/>
      <c r="B1" s="123"/>
      <c r="C1" s="123"/>
      <c r="D1" s="123"/>
      <c r="E1" s="123"/>
      <c r="F1" s="123"/>
      <c r="G1" s="123"/>
      <c r="H1" s="2"/>
    </row>
    <row r="2" spans="1:8" ht="15.75" x14ac:dyDescent="0.25">
      <c r="A2" s="122" t="s">
        <v>1495</v>
      </c>
      <c r="B2" s="122"/>
      <c r="C2" s="122"/>
      <c r="D2" s="122"/>
      <c r="E2" s="122"/>
      <c r="F2" s="122"/>
      <c r="G2" s="122"/>
      <c r="H2" s="121"/>
    </row>
    <row r="3" spans="1:8" ht="15.75" x14ac:dyDescent="0.25">
      <c r="A3" s="122" t="s">
        <v>180</v>
      </c>
      <c r="B3" s="122"/>
      <c r="C3" s="122"/>
      <c r="D3" s="122"/>
      <c r="E3" s="122"/>
      <c r="F3" s="122"/>
      <c r="G3" s="122"/>
      <c r="H3" s="121"/>
    </row>
    <row r="4" spans="1:8" ht="15.75" x14ac:dyDescent="0.25">
      <c r="A4" s="122" t="s">
        <v>181</v>
      </c>
      <c r="B4" s="122"/>
      <c r="C4" s="122"/>
      <c r="D4" s="122"/>
      <c r="E4" s="122"/>
      <c r="F4" s="122"/>
      <c r="G4" s="122"/>
      <c r="H4" s="121"/>
    </row>
    <row r="5" spans="1:8" ht="15.75" x14ac:dyDescent="0.25">
      <c r="A5" s="122" t="s">
        <v>299</v>
      </c>
      <c r="B5" s="122"/>
      <c r="C5" s="122"/>
      <c r="D5" s="122"/>
      <c r="E5" s="122"/>
      <c r="F5" s="122"/>
      <c r="G5" s="122"/>
      <c r="H5" s="121"/>
    </row>
    <row r="6" spans="1:8" ht="38.25" customHeight="1" x14ac:dyDescent="0.25">
      <c r="A6" s="120" t="s">
        <v>1494</v>
      </c>
      <c r="B6" s="119"/>
      <c r="C6" s="119"/>
      <c r="D6" s="119"/>
      <c r="E6" s="119"/>
      <c r="F6" s="119"/>
      <c r="G6" s="119"/>
      <c r="H6" s="2"/>
    </row>
    <row r="7" spans="1:8" ht="15.75" customHeight="1" x14ac:dyDescent="0.25">
      <c r="A7" s="118"/>
      <c r="B7" s="116"/>
      <c r="C7" s="116"/>
      <c r="D7" s="116"/>
      <c r="E7" s="117"/>
      <c r="F7" s="116"/>
      <c r="G7" s="116"/>
      <c r="H7" s="2"/>
    </row>
    <row r="8" spans="1:8" ht="12.75" customHeight="1" x14ac:dyDescent="0.25">
      <c r="A8" s="92" t="s">
        <v>0</v>
      </c>
      <c r="B8" s="91"/>
      <c r="C8" s="91"/>
      <c r="D8" s="91"/>
      <c r="E8" s="91"/>
      <c r="F8" s="91"/>
      <c r="G8" s="91"/>
      <c r="H8" s="2"/>
    </row>
    <row r="9" spans="1:8" ht="38.25" customHeight="1" x14ac:dyDescent="0.25">
      <c r="A9" s="115" t="s">
        <v>1493</v>
      </c>
      <c r="B9" s="114" t="s">
        <v>1168</v>
      </c>
      <c r="C9" s="114" t="s">
        <v>1167</v>
      </c>
      <c r="D9" s="114" t="s">
        <v>1166</v>
      </c>
      <c r="E9" s="113" t="s">
        <v>1165</v>
      </c>
      <c r="F9" s="113" t="s">
        <v>1164</v>
      </c>
      <c r="G9" s="113" t="s">
        <v>1163</v>
      </c>
      <c r="H9" s="2"/>
    </row>
    <row r="10" spans="1:8" ht="17.25" customHeight="1" x14ac:dyDescent="0.25">
      <c r="A10" s="112"/>
      <c r="B10" s="111"/>
      <c r="C10" s="111"/>
      <c r="D10" s="111"/>
      <c r="E10" s="110"/>
      <c r="F10" s="110"/>
      <c r="G10" s="110"/>
      <c r="H10" s="2"/>
    </row>
    <row r="11" spans="1:8" ht="17.25" customHeight="1" x14ac:dyDescent="0.25">
      <c r="A11" s="109">
        <v>1</v>
      </c>
      <c r="B11" s="108">
        <v>2</v>
      </c>
      <c r="C11" s="108">
        <v>3</v>
      </c>
      <c r="D11" s="108">
        <v>4</v>
      </c>
      <c r="E11" s="107">
        <v>5</v>
      </c>
      <c r="F11" s="106">
        <v>6</v>
      </c>
      <c r="G11" s="106">
        <v>7</v>
      </c>
      <c r="H11" s="2"/>
    </row>
    <row r="12" spans="1:8" ht="51" x14ac:dyDescent="0.25">
      <c r="A12" s="105" t="s">
        <v>1492</v>
      </c>
      <c r="B12" s="104" t="s">
        <v>1156</v>
      </c>
      <c r="C12" s="104" t="s">
        <v>457</v>
      </c>
      <c r="D12" s="104" t="s">
        <v>455</v>
      </c>
      <c r="E12" s="103">
        <v>3609365.5</v>
      </c>
      <c r="F12" s="103">
        <v>3609365.5</v>
      </c>
      <c r="G12" s="103">
        <v>3301721.31</v>
      </c>
      <c r="H12" s="2"/>
    </row>
    <row r="13" spans="1:8" ht="51" outlineLevel="1" x14ac:dyDescent="0.25">
      <c r="A13" s="102" t="s">
        <v>1491</v>
      </c>
      <c r="B13" s="74" t="s">
        <v>1156</v>
      </c>
      <c r="C13" s="74" t="s">
        <v>1159</v>
      </c>
      <c r="D13" s="74" t="s">
        <v>455</v>
      </c>
      <c r="E13" s="73">
        <v>3295484.5</v>
      </c>
      <c r="F13" s="73">
        <v>3295484.5</v>
      </c>
      <c r="G13" s="73">
        <v>3257406.31</v>
      </c>
      <c r="H13" s="2"/>
    </row>
    <row r="14" spans="1:8" ht="38.25" outlineLevel="2" x14ac:dyDescent="0.25">
      <c r="A14" s="102" t="s">
        <v>1430</v>
      </c>
      <c r="B14" s="74" t="s">
        <v>1156</v>
      </c>
      <c r="C14" s="74" t="s">
        <v>1159</v>
      </c>
      <c r="D14" s="74" t="s">
        <v>797</v>
      </c>
      <c r="E14" s="73">
        <f>2636321.16-300.62</f>
        <v>2636020.54</v>
      </c>
      <c r="F14" s="73">
        <v>2636321.16</v>
      </c>
      <c r="G14" s="73">
        <v>2636321.16</v>
      </c>
      <c r="H14" s="2"/>
    </row>
    <row r="15" spans="1:8" ht="63.75" outlineLevel="2" x14ac:dyDescent="0.25">
      <c r="A15" s="102" t="s">
        <v>1428</v>
      </c>
      <c r="B15" s="74" t="s">
        <v>1156</v>
      </c>
      <c r="C15" s="74" t="s">
        <v>1159</v>
      </c>
      <c r="D15" s="74" t="s">
        <v>794</v>
      </c>
      <c r="E15" s="73">
        <f>659163.34+300.62</f>
        <v>659463.96</v>
      </c>
      <c r="F15" s="73">
        <v>659163.34</v>
      </c>
      <c r="G15" s="73">
        <v>621085.15</v>
      </c>
      <c r="H15" s="2"/>
    </row>
    <row r="16" spans="1:8" ht="51" outlineLevel="1" x14ac:dyDescent="0.25">
      <c r="A16" s="102" t="s">
        <v>1490</v>
      </c>
      <c r="B16" s="74" t="s">
        <v>1156</v>
      </c>
      <c r="C16" s="74" t="s">
        <v>1157</v>
      </c>
      <c r="D16" s="74" t="s">
        <v>455</v>
      </c>
      <c r="E16" s="73">
        <v>211234</v>
      </c>
      <c r="F16" s="73">
        <v>211234</v>
      </c>
      <c r="G16" s="73">
        <v>9982</v>
      </c>
      <c r="H16" s="2"/>
    </row>
    <row r="17" spans="1:8" ht="51" outlineLevel="2" x14ac:dyDescent="0.25">
      <c r="A17" s="102" t="s">
        <v>1429</v>
      </c>
      <c r="B17" s="74" t="s">
        <v>1156</v>
      </c>
      <c r="C17" s="74" t="s">
        <v>1157</v>
      </c>
      <c r="D17" s="74" t="s">
        <v>787</v>
      </c>
      <c r="E17" s="73">
        <v>93600</v>
      </c>
      <c r="F17" s="73">
        <v>93600</v>
      </c>
      <c r="G17" s="73">
        <v>9982</v>
      </c>
      <c r="H17" s="2"/>
    </row>
    <row r="18" spans="1:8" ht="25.5" outlineLevel="2" x14ac:dyDescent="0.25">
      <c r="A18" s="102" t="s">
        <v>1193</v>
      </c>
      <c r="B18" s="74" t="s">
        <v>1156</v>
      </c>
      <c r="C18" s="74" t="s">
        <v>1157</v>
      </c>
      <c r="D18" s="74" t="s">
        <v>469</v>
      </c>
      <c r="E18" s="73">
        <v>117634</v>
      </c>
      <c r="F18" s="73">
        <v>117634</v>
      </c>
      <c r="G18" s="73">
        <v>0</v>
      </c>
      <c r="H18" s="2"/>
    </row>
    <row r="19" spans="1:8" ht="76.5" outlineLevel="1" x14ac:dyDescent="0.25">
      <c r="A19" s="102" t="s">
        <v>1196</v>
      </c>
      <c r="B19" s="74" t="s">
        <v>1156</v>
      </c>
      <c r="C19" s="74" t="s">
        <v>1151</v>
      </c>
      <c r="D19" s="74" t="s">
        <v>455</v>
      </c>
      <c r="E19" s="73">
        <v>102647</v>
      </c>
      <c r="F19" s="73">
        <v>102647</v>
      </c>
      <c r="G19" s="73">
        <v>34333</v>
      </c>
      <c r="H19" s="2"/>
    </row>
    <row r="20" spans="1:8" ht="51" outlineLevel="2" x14ac:dyDescent="0.25">
      <c r="A20" s="102" t="s">
        <v>1429</v>
      </c>
      <c r="B20" s="74" t="s">
        <v>1156</v>
      </c>
      <c r="C20" s="74" t="s">
        <v>1151</v>
      </c>
      <c r="D20" s="74" t="s">
        <v>787</v>
      </c>
      <c r="E20" s="73">
        <v>102647</v>
      </c>
      <c r="F20" s="73">
        <v>102647</v>
      </c>
      <c r="G20" s="73">
        <v>34333</v>
      </c>
      <c r="H20" s="2"/>
    </row>
    <row r="21" spans="1:8" ht="63.75" x14ac:dyDescent="0.25">
      <c r="A21" s="102" t="s">
        <v>1489</v>
      </c>
      <c r="B21" s="74" t="s">
        <v>1152</v>
      </c>
      <c r="C21" s="74" t="s">
        <v>457</v>
      </c>
      <c r="D21" s="74" t="s">
        <v>455</v>
      </c>
      <c r="E21" s="73">
        <v>2560226.0699999998</v>
      </c>
      <c r="F21" s="73">
        <v>2560226.0699999998</v>
      </c>
      <c r="G21" s="73">
        <v>2482132.5499999998</v>
      </c>
      <c r="H21" s="2"/>
    </row>
    <row r="22" spans="1:8" ht="38.25" outlineLevel="1" x14ac:dyDescent="0.25">
      <c r="A22" s="102" t="s">
        <v>1478</v>
      </c>
      <c r="B22" s="74" t="s">
        <v>1152</v>
      </c>
      <c r="C22" s="74" t="s">
        <v>1154</v>
      </c>
      <c r="D22" s="74" t="s">
        <v>455</v>
      </c>
      <c r="E22" s="73">
        <v>2333471.9300000002</v>
      </c>
      <c r="F22" s="73">
        <v>2333471.9300000002</v>
      </c>
      <c r="G22" s="73">
        <v>2333469.27</v>
      </c>
      <c r="H22" s="2"/>
    </row>
    <row r="23" spans="1:8" ht="38.25" outlineLevel="2" x14ac:dyDescent="0.25">
      <c r="A23" s="102" t="s">
        <v>1430</v>
      </c>
      <c r="B23" s="74" t="s">
        <v>1152</v>
      </c>
      <c r="C23" s="74" t="s">
        <v>1154</v>
      </c>
      <c r="D23" s="74" t="s">
        <v>797</v>
      </c>
      <c r="E23" s="73">
        <f>1750890.71+28840.81</f>
        <v>1779731.52</v>
      </c>
      <c r="F23" s="73">
        <v>1750890.71</v>
      </c>
      <c r="G23" s="73">
        <v>1750888.66</v>
      </c>
      <c r="H23" s="2"/>
    </row>
    <row r="24" spans="1:8" ht="63.75" outlineLevel="2" x14ac:dyDescent="0.25">
      <c r="A24" s="102" t="s">
        <v>1428</v>
      </c>
      <c r="B24" s="74" t="s">
        <v>1152</v>
      </c>
      <c r="C24" s="74" t="s">
        <v>1154</v>
      </c>
      <c r="D24" s="74" t="s">
        <v>794</v>
      </c>
      <c r="E24" s="73">
        <f>582581.22-28840.81</f>
        <v>553740.40999999992</v>
      </c>
      <c r="F24" s="73">
        <v>582581.22</v>
      </c>
      <c r="G24" s="73">
        <v>582580.61</v>
      </c>
      <c r="H24" s="2"/>
    </row>
    <row r="25" spans="1:8" ht="38.25" outlineLevel="1" x14ac:dyDescent="0.25">
      <c r="A25" s="102" t="s">
        <v>1477</v>
      </c>
      <c r="B25" s="74" t="s">
        <v>1152</v>
      </c>
      <c r="C25" s="74" t="s">
        <v>1153</v>
      </c>
      <c r="D25" s="74" t="s">
        <v>455</v>
      </c>
      <c r="E25" s="73">
        <v>153633.14000000001</v>
      </c>
      <c r="F25" s="73">
        <v>153633.14000000001</v>
      </c>
      <c r="G25" s="73">
        <v>86924.28</v>
      </c>
      <c r="H25" s="2"/>
    </row>
    <row r="26" spans="1:8" ht="25.5" outlineLevel="2" x14ac:dyDescent="0.25">
      <c r="A26" s="102" t="s">
        <v>1193</v>
      </c>
      <c r="B26" s="74" t="s">
        <v>1152</v>
      </c>
      <c r="C26" s="74" t="s">
        <v>1153</v>
      </c>
      <c r="D26" s="74" t="s">
        <v>469</v>
      </c>
      <c r="E26" s="73">
        <v>153633.14000000001</v>
      </c>
      <c r="F26" s="73">
        <v>153633.14000000001</v>
      </c>
      <c r="G26" s="73">
        <v>86924.28</v>
      </c>
      <c r="H26" s="2"/>
    </row>
    <row r="27" spans="1:8" ht="76.5" outlineLevel="1" x14ac:dyDescent="0.25">
      <c r="A27" s="102" t="s">
        <v>1196</v>
      </c>
      <c r="B27" s="74" t="s">
        <v>1152</v>
      </c>
      <c r="C27" s="74" t="s">
        <v>1151</v>
      </c>
      <c r="D27" s="74" t="s">
        <v>455</v>
      </c>
      <c r="E27" s="73">
        <v>73121</v>
      </c>
      <c r="F27" s="73">
        <v>73121</v>
      </c>
      <c r="G27" s="73">
        <v>61739</v>
      </c>
      <c r="H27" s="2"/>
    </row>
    <row r="28" spans="1:8" ht="51" outlineLevel="2" x14ac:dyDescent="0.25">
      <c r="A28" s="102" t="s">
        <v>1429</v>
      </c>
      <c r="B28" s="74" t="s">
        <v>1152</v>
      </c>
      <c r="C28" s="74" t="s">
        <v>1151</v>
      </c>
      <c r="D28" s="74" t="s">
        <v>787</v>
      </c>
      <c r="E28" s="73">
        <v>73121</v>
      </c>
      <c r="F28" s="73">
        <v>73121</v>
      </c>
      <c r="G28" s="73">
        <v>61739</v>
      </c>
      <c r="H28" s="2"/>
    </row>
    <row r="29" spans="1:8" ht="76.5" x14ac:dyDescent="0.25">
      <c r="A29" s="102" t="s">
        <v>1488</v>
      </c>
      <c r="B29" s="74" t="s">
        <v>1128</v>
      </c>
      <c r="C29" s="74" t="s">
        <v>457</v>
      </c>
      <c r="D29" s="74" t="s">
        <v>455</v>
      </c>
      <c r="E29" s="73">
        <v>77978826.670000002</v>
      </c>
      <c r="F29" s="73">
        <v>77978826.670000002</v>
      </c>
      <c r="G29" s="73">
        <v>77505396.299999997</v>
      </c>
      <c r="H29" s="2"/>
    </row>
    <row r="30" spans="1:8" ht="51" outlineLevel="1" x14ac:dyDescent="0.25">
      <c r="A30" s="102" t="s">
        <v>1487</v>
      </c>
      <c r="B30" s="74" t="s">
        <v>1128</v>
      </c>
      <c r="C30" s="74" t="s">
        <v>1139</v>
      </c>
      <c r="D30" s="74" t="s">
        <v>455</v>
      </c>
      <c r="E30" s="73">
        <v>2809951.6</v>
      </c>
      <c r="F30" s="73">
        <v>2809951.6</v>
      </c>
      <c r="G30" s="73">
        <v>2772205.12</v>
      </c>
      <c r="H30" s="2"/>
    </row>
    <row r="31" spans="1:8" ht="38.25" outlineLevel="2" x14ac:dyDescent="0.25">
      <c r="A31" s="102" t="s">
        <v>1430</v>
      </c>
      <c r="B31" s="74" t="s">
        <v>1128</v>
      </c>
      <c r="C31" s="74" t="s">
        <v>1139</v>
      </c>
      <c r="D31" s="74" t="s">
        <v>797</v>
      </c>
      <c r="E31" s="73">
        <v>2206893.39</v>
      </c>
      <c r="F31" s="73">
        <v>2206893.39</v>
      </c>
      <c r="G31" s="73">
        <v>2206893.39</v>
      </c>
      <c r="H31" s="2"/>
    </row>
    <row r="32" spans="1:8" ht="63.75" outlineLevel="2" x14ac:dyDescent="0.25">
      <c r="A32" s="102" t="s">
        <v>1428</v>
      </c>
      <c r="B32" s="74" t="s">
        <v>1128</v>
      </c>
      <c r="C32" s="74" t="s">
        <v>1139</v>
      </c>
      <c r="D32" s="74" t="s">
        <v>794</v>
      </c>
      <c r="E32" s="73">
        <v>603058.21</v>
      </c>
      <c r="F32" s="73">
        <v>603058.21</v>
      </c>
      <c r="G32" s="73">
        <v>565311.73</v>
      </c>
      <c r="H32" s="2"/>
    </row>
    <row r="33" spans="1:8" ht="38.25" outlineLevel="1" x14ac:dyDescent="0.25">
      <c r="A33" s="102" t="s">
        <v>1486</v>
      </c>
      <c r="B33" s="74" t="s">
        <v>1128</v>
      </c>
      <c r="C33" s="74" t="s">
        <v>1137</v>
      </c>
      <c r="D33" s="74" t="s">
        <v>455</v>
      </c>
      <c r="E33" s="73">
        <v>558640</v>
      </c>
      <c r="F33" s="73">
        <v>558640</v>
      </c>
      <c r="G33" s="73">
        <v>427543</v>
      </c>
      <c r="H33" s="2"/>
    </row>
    <row r="34" spans="1:8" ht="51" outlineLevel="2" x14ac:dyDescent="0.25">
      <c r="A34" s="102" t="s">
        <v>1429</v>
      </c>
      <c r="B34" s="74" t="s">
        <v>1128</v>
      </c>
      <c r="C34" s="74" t="s">
        <v>1137</v>
      </c>
      <c r="D34" s="74" t="s">
        <v>787</v>
      </c>
      <c r="E34" s="73">
        <v>68700</v>
      </c>
      <c r="F34" s="73">
        <v>68700</v>
      </c>
      <c r="G34" s="73">
        <v>17500</v>
      </c>
      <c r="H34" s="2"/>
    </row>
    <row r="35" spans="1:8" ht="25.5" outlineLevel="2" x14ac:dyDescent="0.25">
      <c r="A35" s="102" t="s">
        <v>1193</v>
      </c>
      <c r="B35" s="74" t="s">
        <v>1128</v>
      </c>
      <c r="C35" s="74" t="s">
        <v>1137</v>
      </c>
      <c r="D35" s="74" t="s">
        <v>469</v>
      </c>
      <c r="E35" s="73">
        <v>489940</v>
      </c>
      <c r="F35" s="73">
        <v>489940</v>
      </c>
      <c r="G35" s="73">
        <v>410043</v>
      </c>
      <c r="H35" s="2"/>
    </row>
    <row r="36" spans="1:8" ht="38.25" outlineLevel="1" x14ac:dyDescent="0.25">
      <c r="A36" s="102" t="s">
        <v>1478</v>
      </c>
      <c r="B36" s="74" t="s">
        <v>1128</v>
      </c>
      <c r="C36" s="74" t="s">
        <v>1136</v>
      </c>
      <c r="D36" s="74" t="s">
        <v>455</v>
      </c>
      <c r="E36" s="73">
        <v>67414004.859999999</v>
      </c>
      <c r="F36" s="73">
        <v>67414004.859999999</v>
      </c>
      <c r="G36" s="73">
        <v>67414004.859999999</v>
      </c>
      <c r="H36" s="2"/>
    </row>
    <row r="37" spans="1:8" ht="38.25" outlineLevel="2" x14ac:dyDescent="0.25">
      <c r="A37" s="102" t="s">
        <v>1430</v>
      </c>
      <c r="B37" s="74" t="s">
        <v>1128</v>
      </c>
      <c r="C37" s="74" t="s">
        <v>1136</v>
      </c>
      <c r="D37" s="74" t="s">
        <v>797</v>
      </c>
      <c r="E37" s="73">
        <v>51671003.5</v>
      </c>
      <c r="F37" s="73">
        <v>51671003.5</v>
      </c>
      <c r="G37" s="73">
        <v>51671003.5</v>
      </c>
      <c r="H37" s="2"/>
    </row>
    <row r="38" spans="1:8" ht="63.75" outlineLevel="2" x14ac:dyDescent="0.25">
      <c r="A38" s="102" t="s">
        <v>1428</v>
      </c>
      <c r="B38" s="74" t="s">
        <v>1128</v>
      </c>
      <c r="C38" s="74" t="s">
        <v>1136</v>
      </c>
      <c r="D38" s="74" t="s">
        <v>794</v>
      </c>
      <c r="E38" s="73">
        <v>15743001.359999999</v>
      </c>
      <c r="F38" s="73">
        <v>15743001.359999999</v>
      </c>
      <c r="G38" s="73">
        <v>15743001.359999999</v>
      </c>
      <c r="H38" s="2"/>
    </row>
    <row r="39" spans="1:8" ht="38.25" outlineLevel="1" x14ac:dyDescent="0.25">
      <c r="A39" s="102" t="s">
        <v>1477</v>
      </c>
      <c r="B39" s="74" t="s">
        <v>1128</v>
      </c>
      <c r="C39" s="74" t="s">
        <v>1135</v>
      </c>
      <c r="D39" s="74" t="s">
        <v>455</v>
      </c>
      <c r="E39" s="73">
        <v>3122303.41</v>
      </c>
      <c r="F39" s="73">
        <v>3122303.41</v>
      </c>
      <c r="G39" s="73">
        <v>2914163.66</v>
      </c>
      <c r="H39" s="2"/>
    </row>
    <row r="40" spans="1:8" ht="51" outlineLevel="2" x14ac:dyDescent="0.25">
      <c r="A40" s="102" t="s">
        <v>1429</v>
      </c>
      <c r="B40" s="74" t="s">
        <v>1128</v>
      </c>
      <c r="C40" s="74" t="s">
        <v>1135</v>
      </c>
      <c r="D40" s="74" t="s">
        <v>787</v>
      </c>
      <c r="E40" s="73">
        <v>42948</v>
      </c>
      <c r="F40" s="73">
        <v>42948</v>
      </c>
      <c r="G40" s="73">
        <v>0</v>
      </c>
      <c r="H40" s="2"/>
    </row>
    <row r="41" spans="1:8" ht="25.5" outlineLevel="2" x14ac:dyDescent="0.25">
      <c r="A41" s="102" t="s">
        <v>1193</v>
      </c>
      <c r="B41" s="74" t="s">
        <v>1128</v>
      </c>
      <c r="C41" s="74" t="s">
        <v>1135</v>
      </c>
      <c r="D41" s="74" t="s">
        <v>469</v>
      </c>
      <c r="E41" s="73">
        <v>2981772.52</v>
      </c>
      <c r="F41" s="73">
        <v>2981772.52</v>
      </c>
      <c r="G41" s="73">
        <v>2821468.33</v>
      </c>
      <c r="H41" s="2"/>
    </row>
    <row r="42" spans="1:8" outlineLevel="2" x14ac:dyDescent="0.25">
      <c r="A42" s="102" t="s">
        <v>1329</v>
      </c>
      <c r="B42" s="74" t="s">
        <v>1128</v>
      </c>
      <c r="C42" s="74" t="s">
        <v>1135</v>
      </c>
      <c r="D42" s="74" t="s">
        <v>505</v>
      </c>
      <c r="E42" s="73">
        <v>97582.89</v>
      </c>
      <c r="F42" s="73">
        <v>97582.89</v>
      </c>
      <c r="G42" s="73">
        <v>92695.33</v>
      </c>
      <c r="H42" s="2"/>
    </row>
    <row r="43" spans="1:8" ht="76.5" outlineLevel="1" x14ac:dyDescent="0.25">
      <c r="A43" s="102" t="s">
        <v>1196</v>
      </c>
      <c r="B43" s="74" t="s">
        <v>1128</v>
      </c>
      <c r="C43" s="74" t="s">
        <v>1134</v>
      </c>
      <c r="D43" s="74" t="s">
        <v>455</v>
      </c>
      <c r="E43" s="73">
        <v>1013200</v>
      </c>
      <c r="F43" s="73">
        <v>1013200</v>
      </c>
      <c r="G43" s="73">
        <v>1009322.2</v>
      </c>
      <c r="H43" s="2"/>
    </row>
    <row r="44" spans="1:8" ht="51" outlineLevel="2" x14ac:dyDescent="0.25">
      <c r="A44" s="102" t="s">
        <v>1429</v>
      </c>
      <c r="B44" s="74" t="s">
        <v>1128</v>
      </c>
      <c r="C44" s="74" t="s">
        <v>1134</v>
      </c>
      <c r="D44" s="74" t="s">
        <v>787</v>
      </c>
      <c r="E44" s="73">
        <v>987022</v>
      </c>
      <c r="F44" s="73">
        <v>987022</v>
      </c>
      <c r="G44" s="73">
        <v>983234.67</v>
      </c>
      <c r="H44" s="2"/>
    </row>
    <row r="45" spans="1:8" ht="63.75" outlineLevel="2" x14ac:dyDescent="0.25">
      <c r="A45" s="102" t="s">
        <v>1428</v>
      </c>
      <c r="B45" s="74" t="s">
        <v>1128</v>
      </c>
      <c r="C45" s="74" t="s">
        <v>1134</v>
      </c>
      <c r="D45" s="74" t="s">
        <v>794</v>
      </c>
      <c r="E45" s="73">
        <v>26178</v>
      </c>
      <c r="F45" s="73">
        <v>26178</v>
      </c>
      <c r="G45" s="73">
        <v>26087.53</v>
      </c>
      <c r="H45" s="2"/>
    </row>
    <row r="46" spans="1:8" ht="63.75" outlineLevel="1" x14ac:dyDescent="0.25">
      <c r="A46" s="102" t="s">
        <v>1485</v>
      </c>
      <c r="B46" s="74" t="s">
        <v>1128</v>
      </c>
      <c r="C46" s="74" t="s">
        <v>1132</v>
      </c>
      <c r="D46" s="74" t="s">
        <v>455</v>
      </c>
      <c r="E46" s="73">
        <v>493812.94</v>
      </c>
      <c r="F46" s="73">
        <v>493812.94</v>
      </c>
      <c r="G46" s="73">
        <v>493812.94</v>
      </c>
      <c r="H46" s="2"/>
    </row>
    <row r="47" spans="1:8" ht="38.25" outlineLevel="2" x14ac:dyDescent="0.25">
      <c r="A47" s="102" t="s">
        <v>1430</v>
      </c>
      <c r="B47" s="74" t="s">
        <v>1128</v>
      </c>
      <c r="C47" s="74" t="s">
        <v>1132</v>
      </c>
      <c r="D47" s="74" t="s">
        <v>797</v>
      </c>
      <c r="E47" s="73">
        <v>379273</v>
      </c>
      <c r="F47" s="73">
        <v>379273</v>
      </c>
      <c r="G47" s="73">
        <v>379273</v>
      </c>
      <c r="H47" s="2"/>
    </row>
    <row r="48" spans="1:8" ht="63.75" outlineLevel="2" x14ac:dyDescent="0.25">
      <c r="A48" s="102" t="s">
        <v>1428</v>
      </c>
      <c r="B48" s="74" t="s">
        <v>1128</v>
      </c>
      <c r="C48" s="74" t="s">
        <v>1132</v>
      </c>
      <c r="D48" s="74" t="s">
        <v>794</v>
      </c>
      <c r="E48" s="73">
        <v>114539.94</v>
      </c>
      <c r="F48" s="73">
        <v>114539.94</v>
      </c>
      <c r="G48" s="73">
        <v>114539.94</v>
      </c>
      <c r="H48" s="2"/>
    </row>
    <row r="49" spans="1:8" ht="63.75" outlineLevel="1" x14ac:dyDescent="0.25">
      <c r="A49" s="102" t="s">
        <v>1484</v>
      </c>
      <c r="B49" s="74" t="s">
        <v>1128</v>
      </c>
      <c r="C49" s="74" t="s">
        <v>1130</v>
      </c>
      <c r="D49" s="74" t="s">
        <v>455</v>
      </c>
      <c r="E49" s="73">
        <v>1700314.44</v>
      </c>
      <c r="F49" s="73">
        <v>1700314.44</v>
      </c>
      <c r="G49" s="73">
        <v>1607745.1</v>
      </c>
      <c r="H49" s="2"/>
    </row>
    <row r="50" spans="1:8" ht="38.25" outlineLevel="2" x14ac:dyDescent="0.25">
      <c r="A50" s="102" t="s">
        <v>1430</v>
      </c>
      <c r="B50" s="74" t="s">
        <v>1128</v>
      </c>
      <c r="C50" s="74" t="s">
        <v>1130</v>
      </c>
      <c r="D50" s="74" t="s">
        <v>797</v>
      </c>
      <c r="E50" s="73">
        <v>1305925.07</v>
      </c>
      <c r="F50" s="73">
        <v>1305925.07</v>
      </c>
      <c r="G50" s="73">
        <v>1305925.07</v>
      </c>
      <c r="H50" s="2"/>
    </row>
    <row r="51" spans="1:8" ht="63.75" outlineLevel="2" x14ac:dyDescent="0.25">
      <c r="A51" s="102" t="s">
        <v>1428</v>
      </c>
      <c r="B51" s="74" t="s">
        <v>1128</v>
      </c>
      <c r="C51" s="74" t="s">
        <v>1130</v>
      </c>
      <c r="D51" s="74" t="s">
        <v>794</v>
      </c>
      <c r="E51" s="73">
        <v>394389.37</v>
      </c>
      <c r="F51" s="73">
        <v>394389.37</v>
      </c>
      <c r="G51" s="73">
        <v>301820.03000000003</v>
      </c>
      <c r="H51" s="2"/>
    </row>
    <row r="52" spans="1:8" ht="153" outlineLevel="1" x14ac:dyDescent="0.25">
      <c r="A52" s="102" t="s">
        <v>1483</v>
      </c>
      <c r="B52" s="74" t="s">
        <v>1128</v>
      </c>
      <c r="C52" s="74" t="s">
        <v>1127</v>
      </c>
      <c r="D52" s="74" t="s">
        <v>455</v>
      </c>
      <c r="E52" s="73">
        <v>866599.42</v>
      </c>
      <c r="F52" s="73">
        <v>866599.42</v>
      </c>
      <c r="G52" s="73">
        <v>866599.42</v>
      </c>
      <c r="H52" s="2"/>
    </row>
    <row r="53" spans="1:8" ht="51" outlineLevel="2" x14ac:dyDescent="0.25">
      <c r="A53" s="102" t="s">
        <v>1213</v>
      </c>
      <c r="B53" s="74" t="s">
        <v>1128</v>
      </c>
      <c r="C53" s="74" t="s">
        <v>1127</v>
      </c>
      <c r="D53" s="74" t="s">
        <v>594</v>
      </c>
      <c r="E53" s="73">
        <v>866599.42</v>
      </c>
      <c r="F53" s="73">
        <v>866599.42</v>
      </c>
      <c r="G53" s="73">
        <v>866599.42</v>
      </c>
      <c r="H53" s="2"/>
    </row>
    <row r="54" spans="1:8" x14ac:dyDescent="0.25">
      <c r="A54" s="102" t="s">
        <v>1482</v>
      </c>
      <c r="B54" s="74" t="s">
        <v>1124</v>
      </c>
      <c r="C54" s="74" t="s">
        <v>457</v>
      </c>
      <c r="D54" s="74" t="s">
        <v>455</v>
      </c>
      <c r="E54" s="73">
        <v>20688.27</v>
      </c>
      <c r="F54" s="73">
        <v>20688.27</v>
      </c>
      <c r="G54" s="73">
        <v>0</v>
      </c>
      <c r="H54" s="2"/>
    </row>
    <row r="55" spans="1:8" ht="63.75" outlineLevel="1" x14ac:dyDescent="0.25">
      <c r="A55" s="102" t="s">
        <v>1481</v>
      </c>
      <c r="B55" s="74" t="s">
        <v>1124</v>
      </c>
      <c r="C55" s="74" t="s">
        <v>1123</v>
      </c>
      <c r="D55" s="74" t="s">
        <v>455</v>
      </c>
      <c r="E55" s="73">
        <v>20688.27</v>
      </c>
      <c r="F55" s="73">
        <v>20688.27</v>
      </c>
      <c r="G55" s="73">
        <v>0</v>
      </c>
      <c r="H55" s="2"/>
    </row>
    <row r="56" spans="1:8" ht="25.5" outlineLevel="2" x14ac:dyDescent="0.25">
      <c r="A56" s="102" t="s">
        <v>1193</v>
      </c>
      <c r="B56" s="74" t="s">
        <v>1124</v>
      </c>
      <c r="C56" s="74" t="s">
        <v>1123</v>
      </c>
      <c r="D56" s="74" t="s">
        <v>469</v>
      </c>
      <c r="E56" s="73">
        <v>20688.27</v>
      </c>
      <c r="F56" s="73">
        <v>20688.27</v>
      </c>
      <c r="G56" s="73">
        <v>0</v>
      </c>
      <c r="H56" s="2"/>
    </row>
    <row r="57" spans="1:8" ht="51" x14ac:dyDescent="0.25">
      <c r="A57" s="102" t="s">
        <v>1480</v>
      </c>
      <c r="B57" s="74" t="s">
        <v>789</v>
      </c>
      <c r="C57" s="74" t="s">
        <v>457</v>
      </c>
      <c r="D57" s="74" t="s">
        <v>455</v>
      </c>
      <c r="E57" s="73">
        <v>8472831.5099999998</v>
      </c>
      <c r="F57" s="73">
        <v>8472831.5099999998</v>
      </c>
      <c r="G57" s="73">
        <v>8381814.5899999999</v>
      </c>
      <c r="H57" s="2"/>
    </row>
    <row r="58" spans="1:8" ht="76.5" outlineLevel="1" x14ac:dyDescent="0.25">
      <c r="A58" s="102" t="s">
        <v>1479</v>
      </c>
      <c r="B58" s="74" t="s">
        <v>789</v>
      </c>
      <c r="C58" s="74" t="s">
        <v>800</v>
      </c>
      <c r="D58" s="74" t="s">
        <v>455</v>
      </c>
      <c r="E58" s="73">
        <v>2347037.86</v>
      </c>
      <c r="F58" s="73">
        <v>2347037.86</v>
      </c>
      <c r="G58" s="73">
        <v>2347037.86</v>
      </c>
      <c r="H58" s="2"/>
    </row>
    <row r="59" spans="1:8" ht="38.25" outlineLevel="2" x14ac:dyDescent="0.25">
      <c r="A59" s="102" t="s">
        <v>1430</v>
      </c>
      <c r="B59" s="74" t="s">
        <v>789</v>
      </c>
      <c r="C59" s="74" t="s">
        <v>800</v>
      </c>
      <c r="D59" s="74" t="s">
        <v>797</v>
      </c>
      <c r="E59" s="73">
        <v>1849001.14</v>
      </c>
      <c r="F59" s="73">
        <v>1849001.14</v>
      </c>
      <c r="G59" s="73">
        <v>1849001.14</v>
      </c>
      <c r="H59" s="2"/>
    </row>
    <row r="60" spans="1:8" ht="63.75" outlineLevel="2" x14ac:dyDescent="0.25">
      <c r="A60" s="102" t="s">
        <v>1428</v>
      </c>
      <c r="B60" s="74" t="s">
        <v>789</v>
      </c>
      <c r="C60" s="74" t="s">
        <v>800</v>
      </c>
      <c r="D60" s="74" t="s">
        <v>794</v>
      </c>
      <c r="E60" s="73">
        <v>498036.72</v>
      </c>
      <c r="F60" s="73">
        <v>498036.72</v>
      </c>
      <c r="G60" s="73">
        <v>498036.72</v>
      </c>
      <c r="H60" s="2"/>
    </row>
    <row r="61" spans="1:8" ht="38.25" outlineLevel="1" x14ac:dyDescent="0.25">
      <c r="A61" s="102" t="s">
        <v>1478</v>
      </c>
      <c r="B61" s="74" t="s">
        <v>789</v>
      </c>
      <c r="C61" s="74" t="s">
        <v>795</v>
      </c>
      <c r="D61" s="74" t="s">
        <v>455</v>
      </c>
      <c r="E61" s="73">
        <v>5760643.0499999998</v>
      </c>
      <c r="F61" s="73">
        <v>5760643.0499999998</v>
      </c>
      <c r="G61" s="73">
        <v>5760643.0499999998</v>
      </c>
      <c r="H61" s="2"/>
    </row>
    <row r="62" spans="1:8" ht="38.25" outlineLevel="2" x14ac:dyDescent="0.25">
      <c r="A62" s="102" t="s">
        <v>1430</v>
      </c>
      <c r="B62" s="74" t="s">
        <v>789</v>
      </c>
      <c r="C62" s="74" t="s">
        <v>795</v>
      </c>
      <c r="D62" s="74" t="s">
        <v>797</v>
      </c>
      <c r="E62" s="73">
        <v>4448123.6900000004</v>
      </c>
      <c r="F62" s="73">
        <v>4448123.6900000004</v>
      </c>
      <c r="G62" s="73">
        <v>4448123.6900000004</v>
      </c>
      <c r="H62" s="2"/>
    </row>
    <row r="63" spans="1:8" ht="63.75" outlineLevel="2" x14ac:dyDescent="0.25">
      <c r="A63" s="102" t="s">
        <v>1428</v>
      </c>
      <c r="B63" s="74" t="s">
        <v>789</v>
      </c>
      <c r="C63" s="74" t="s">
        <v>795</v>
      </c>
      <c r="D63" s="74" t="s">
        <v>794</v>
      </c>
      <c r="E63" s="73">
        <v>1312519.3600000001</v>
      </c>
      <c r="F63" s="73">
        <v>1312519.3600000001</v>
      </c>
      <c r="G63" s="73">
        <v>1312519.3600000001</v>
      </c>
      <c r="H63" s="2"/>
    </row>
    <row r="64" spans="1:8" ht="38.25" outlineLevel="1" x14ac:dyDescent="0.25">
      <c r="A64" s="102" t="s">
        <v>1477</v>
      </c>
      <c r="B64" s="74" t="s">
        <v>789</v>
      </c>
      <c r="C64" s="74" t="s">
        <v>792</v>
      </c>
      <c r="D64" s="74" t="s">
        <v>455</v>
      </c>
      <c r="E64" s="73">
        <v>114401.60000000001</v>
      </c>
      <c r="F64" s="73">
        <v>114401.60000000001</v>
      </c>
      <c r="G64" s="73">
        <v>88841.48</v>
      </c>
      <c r="H64" s="2"/>
    </row>
    <row r="65" spans="1:8" ht="51" outlineLevel="2" x14ac:dyDescent="0.25">
      <c r="A65" s="102" t="s">
        <v>1429</v>
      </c>
      <c r="B65" s="74" t="s">
        <v>789</v>
      </c>
      <c r="C65" s="74" t="s">
        <v>792</v>
      </c>
      <c r="D65" s="74" t="s">
        <v>787</v>
      </c>
      <c r="E65" s="73">
        <v>41079.699999999997</v>
      </c>
      <c r="F65" s="73">
        <v>41079.699999999997</v>
      </c>
      <c r="G65" s="73">
        <v>41079.699999999997</v>
      </c>
      <c r="H65" s="2"/>
    </row>
    <row r="66" spans="1:8" ht="25.5" outlineLevel="2" x14ac:dyDescent="0.25">
      <c r="A66" s="102" t="s">
        <v>1193</v>
      </c>
      <c r="B66" s="74" t="s">
        <v>789</v>
      </c>
      <c r="C66" s="74" t="s">
        <v>792</v>
      </c>
      <c r="D66" s="74" t="s">
        <v>469</v>
      </c>
      <c r="E66" s="73">
        <v>54321.9</v>
      </c>
      <c r="F66" s="73">
        <v>54321.9</v>
      </c>
      <c r="G66" s="73">
        <v>28761.78</v>
      </c>
      <c r="H66" s="2"/>
    </row>
    <row r="67" spans="1:8" outlineLevel="2" x14ac:dyDescent="0.25">
      <c r="A67" s="102" t="s">
        <v>1174</v>
      </c>
      <c r="B67" s="74" t="s">
        <v>789</v>
      </c>
      <c r="C67" s="74" t="s">
        <v>792</v>
      </c>
      <c r="D67" s="74" t="s">
        <v>773</v>
      </c>
      <c r="E67" s="73">
        <v>19000</v>
      </c>
      <c r="F67" s="73">
        <v>19000</v>
      </c>
      <c r="G67" s="73">
        <v>19000</v>
      </c>
      <c r="H67" s="2"/>
    </row>
    <row r="68" spans="1:8" ht="76.5" outlineLevel="1" x14ac:dyDescent="0.25">
      <c r="A68" s="102" t="s">
        <v>1196</v>
      </c>
      <c r="B68" s="74" t="s">
        <v>789</v>
      </c>
      <c r="C68" s="74" t="s">
        <v>788</v>
      </c>
      <c r="D68" s="74" t="s">
        <v>455</v>
      </c>
      <c r="E68" s="73">
        <v>250749</v>
      </c>
      <c r="F68" s="73">
        <v>250749</v>
      </c>
      <c r="G68" s="73">
        <v>185292.2</v>
      </c>
      <c r="H68" s="2"/>
    </row>
    <row r="69" spans="1:8" ht="51" outlineLevel="2" x14ac:dyDescent="0.25">
      <c r="A69" s="102" t="s">
        <v>1429</v>
      </c>
      <c r="B69" s="74" t="s">
        <v>789</v>
      </c>
      <c r="C69" s="74" t="s">
        <v>788</v>
      </c>
      <c r="D69" s="74" t="s">
        <v>787</v>
      </c>
      <c r="E69" s="73">
        <v>250749</v>
      </c>
      <c r="F69" s="73">
        <v>250749</v>
      </c>
      <c r="G69" s="73">
        <v>185292.2</v>
      </c>
      <c r="H69" s="2"/>
    </row>
    <row r="70" spans="1:8" ht="25.5" x14ac:dyDescent="0.25">
      <c r="A70" s="102" t="s">
        <v>1476</v>
      </c>
      <c r="B70" s="74" t="s">
        <v>1120</v>
      </c>
      <c r="C70" s="74" t="s">
        <v>457</v>
      </c>
      <c r="D70" s="74" t="s">
        <v>455</v>
      </c>
      <c r="E70" s="73">
        <v>1684000</v>
      </c>
      <c r="F70" s="73">
        <v>1684000</v>
      </c>
      <c r="G70" s="73">
        <v>1601113.09</v>
      </c>
      <c r="H70" s="2"/>
    </row>
    <row r="71" spans="1:8" ht="63.75" outlineLevel="1" x14ac:dyDescent="0.25">
      <c r="A71" s="102" t="s">
        <v>1475</v>
      </c>
      <c r="B71" s="74" t="s">
        <v>1120</v>
      </c>
      <c r="C71" s="74" t="s">
        <v>1119</v>
      </c>
      <c r="D71" s="74" t="s">
        <v>455</v>
      </c>
      <c r="E71" s="73">
        <v>1684000</v>
      </c>
      <c r="F71" s="73">
        <v>1684000</v>
      </c>
      <c r="G71" s="73">
        <v>1601113.09</v>
      </c>
      <c r="H71" s="2"/>
    </row>
    <row r="72" spans="1:8" outlineLevel="2" x14ac:dyDescent="0.25">
      <c r="A72" s="102" t="s">
        <v>1423</v>
      </c>
      <c r="B72" s="74" t="s">
        <v>1120</v>
      </c>
      <c r="C72" s="74" t="s">
        <v>1119</v>
      </c>
      <c r="D72" s="74" t="s">
        <v>1061</v>
      </c>
      <c r="E72" s="73">
        <v>1684000</v>
      </c>
      <c r="F72" s="73">
        <v>1684000</v>
      </c>
      <c r="G72" s="73">
        <v>1601113.09</v>
      </c>
      <c r="H72" s="2"/>
    </row>
    <row r="73" spans="1:8" x14ac:dyDescent="0.25">
      <c r="A73" s="102" t="s">
        <v>1474</v>
      </c>
      <c r="B73" s="74" t="s">
        <v>1116</v>
      </c>
      <c r="C73" s="74" t="s">
        <v>457</v>
      </c>
      <c r="D73" s="74" t="s">
        <v>455</v>
      </c>
      <c r="E73" s="73">
        <v>2000000</v>
      </c>
      <c r="F73" s="73">
        <v>1632000</v>
      </c>
      <c r="G73" s="73">
        <v>0</v>
      </c>
      <c r="H73" s="2"/>
    </row>
    <row r="74" spans="1:8" ht="51" outlineLevel="1" x14ac:dyDescent="0.25">
      <c r="A74" s="102" t="s">
        <v>1473</v>
      </c>
      <c r="B74" s="74" t="s">
        <v>1116</v>
      </c>
      <c r="C74" s="74" t="s">
        <v>1115</v>
      </c>
      <c r="D74" s="74" t="s">
        <v>455</v>
      </c>
      <c r="E74" s="73">
        <v>2000000</v>
      </c>
      <c r="F74" s="73">
        <v>1632000</v>
      </c>
      <c r="G74" s="73">
        <v>0</v>
      </c>
      <c r="H74" s="2"/>
    </row>
    <row r="75" spans="1:8" outlineLevel="2" x14ac:dyDescent="0.25">
      <c r="A75" s="102" t="s">
        <v>1433</v>
      </c>
      <c r="B75" s="74" t="s">
        <v>1116</v>
      </c>
      <c r="C75" s="74" t="s">
        <v>1115</v>
      </c>
      <c r="D75" s="74" t="s">
        <v>815</v>
      </c>
      <c r="E75" s="73">
        <v>2000000</v>
      </c>
      <c r="F75" s="73">
        <v>1632000</v>
      </c>
      <c r="G75" s="73">
        <v>0</v>
      </c>
      <c r="H75" s="2"/>
    </row>
    <row r="76" spans="1:8" ht="25.5" x14ac:dyDescent="0.25">
      <c r="A76" s="102" t="s">
        <v>1472</v>
      </c>
      <c r="B76" s="74" t="s">
        <v>510</v>
      </c>
      <c r="C76" s="74" t="s">
        <v>457</v>
      </c>
      <c r="D76" s="74" t="s">
        <v>455</v>
      </c>
      <c r="E76" s="73">
        <f>439136646.21-368000+33000+35607.12</f>
        <v>438837253.32999998</v>
      </c>
      <c r="F76" s="73">
        <v>439136646.20999998</v>
      </c>
      <c r="G76" s="73">
        <v>429574103.14999998</v>
      </c>
      <c r="H76" s="2"/>
    </row>
    <row r="77" spans="1:8" ht="76.5" outlineLevel="1" x14ac:dyDescent="0.25">
      <c r="A77" s="102" t="s">
        <v>1196</v>
      </c>
      <c r="B77" s="74" t="s">
        <v>510</v>
      </c>
      <c r="C77" s="74" t="s">
        <v>785</v>
      </c>
      <c r="D77" s="74" t="s">
        <v>455</v>
      </c>
      <c r="E77" s="73">
        <v>322400</v>
      </c>
      <c r="F77" s="73">
        <v>322400</v>
      </c>
      <c r="G77" s="73">
        <v>237514.66</v>
      </c>
      <c r="H77" s="2"/>
    </row>
    <row r="78" spans="1:8" ht="38.25" outlineLevel="2" x14ac:dyDescent="0.25">
      <c r="A78" s="102" t="s">
        <v>1330</v>
      </c>
      <c r="B78" s="74" t="s">
        <v>510</v>
      </c>
      <c r="C78" s="74" t="s">
        <v>785</v>
      </c>
      <c r="D78" s="74" t="s">
        <v>778</v>
      </c>
      <c r="E78" s="73">
        <v>311200</v>
      </c>
      <c r="F78" s="73">
        <v>311200</v>
      </c>
      <c r="G78" s="73">
        <v>226416.1</v>
      </c>
      <c r="H78" s="2"/>
    </row>
    <row r="79" spans="1:8" ht="51" outlineLevel="2" x14ac:dyDescent="0.25">
      <c r="A79" s="102" t="s">
        <v>1236</v>
      </c>
      <c r="B79" s="74" t="s">
        <v>510</v>
      </c>
      <c r="C79" s="74" t="s">
        <v>785</v>
      </c>
      <c r="D79" s="74" t="s">
        <v>776</v>
      </c>
      <c r="E79" s="73">
        <v>11200</v>
      </c>
      <c r="F79" s="73">
        <v>11200</v>
      </c>
      <c r="G79" s="73">
        <v>11098.56</v>
      </c>
      <c r="H79" s="2"/>
    </row>
    <row r="80" spans="1:8" ht="89.25" outlineLevel="1" x14ac:dyDescent="0.25">
      <c r="A80" s="102" t="s">
        <v>1471</v>
      </c>
      <c r="B80" s="74" t="s">
        <v>510</v>
      </c>
      <c r="C80" s="74" t="s">
        <v>774</v>
      </c>
      <c r="D80" s="74" t="s">
        <v>455</v>
      </c>
      <c r="E80" s="73">
        <v>17331209.489999998</v>
      </c>
      <c r="F80" s="73">
        <v>17331209.489999998</v>
      </c>
      <c r="G80" s="73">
        <v>17245762.989999998</v>
      </c>
      <c r="H80" s="2"/>
    </row>
    <row r="81" spans="1:8" outlineLevel="2" x14ac:dyDescent="0.25">
      <c r="A81" s="102" t="s">
        <v>1237</v>
      </c>
      <c r="B81" s="74" t="s">
        <v>510</v>
      </c>
      <c r="C81" s="74" t="s">
        <v>774</v>
      </c>
      <c r="D81" s="74" t="s">
        <v>780</v>
      </c>
      <c r="E81" s="73">
        <v>12784397.859999999</v>
      </c>
      <c r="F81" s="73">
        <v>12784397.859999999</v>
      </c>
      <c r="G81" s="73">
        <v>12784363.1</v>
      </c>
      <c r="H81" s="2"/>
    </row>
    <row r="82" spans="1:8" ht="38.25" outlineLevel="2" x14ac:dyDescent="0.25">
      <c r="A82" s="102" t="s">
        <v>1330</v>
      </c>
      <c r="B82" s="74" t="s">
        <v>510</v>
      </c>
      <c r="C82" s="74" t="s">
        <v>774</v>
      </c>
      <c r="D82" s="74" t="s">
        <v>778</v>
      </c>
      <c r="E82" s="73">
        <v>28516</v>
      </c>
      <c r="F82" s="73">
        <v>28516</v>
      </c>
      <c r="G82" s="73">
        <v>28516</v>
      </c>
      <c r="H82" s="2"/>
    </row>
    <row r="83" spans="1:8" ht="51" outlineLevel="2" x14ac:dyDescent="0.25">
      <c r="A83" s="102" t="s">
        <v>1236</v>
      </c>
      <c r="B83" s="74" t="s">
        <v>510</v>
      </c>
      <c r="C83" s="74" t="s">
        <v>774</v>
      </c>
      <c r="D83" s="74" t="s">
        <v>776</v>
      </c>
      <c r="E83" s="73">
        <v>3901402.1</v>
      </c>
      <c r="F83" s="73">
        <v>3901402.1</v>
      </c>
      <c r="G83" s="73">
        <v>3901402.1</v>
      </c>
      <c r="H83" s="2"/>
    </row>
    <row r="84" spans="1:8" ht="25.5" outlineLevel="2" x14ac:dyDescent="0.25">
      <c r="A84" s="102" t="s">
        <v>1193</v>
      </c>
      <c r="B84" s="74" t="s">
        <v>510</v>
      </c>
      <c r="C84" s="74" t="s">
        <v>774</v>
      </c>
      <c r="D84" s="74" t="s">
        <v>469</v>
      </c>
      <c r="E84" s="73">
        <v>460367.71</v>
      </c>
      <c r="F84" s="73">
        <v>460367.71</v>
      </c>
      <c r="G84" s="73">
        <v>439738.51</v>
      </c>
      <c r="H84" s="2"/>
    </row>
    <row r="85" spans="1:8" outlineLevel="2" x14ac:dyDescent="0.25">
      <c r="A85" s="102" t="s">
        <v>1329</v>
      </c>
      <c r="B85" s="74" t="s">
        <v>510</v>
      </c>
      <c r="C85" s="74" t="s">
        <v>774</v>
      </c>
      <c r="D85" s="74" t="s">
        <v>505</v>
      </c>
      <c r="E85" s="73">
        <v>155226.42000000001</v>
      </c>
      <c r="F85" s="73">
        <v>155226.42000000001</v>
      </c>
      <c r="G85" s="73">
        <v>90443.88</v>
      </c>
      <c r="H85" s="2"/>
    </row>
    <row r="86" spans="1:8" outlineLevel="2" x14ac:dyDescent="0.25">
      <c r="A86" s="102" t="s">
        <v>1174</v>
      </c>
      <c r="B86" s="74" t="s">
        <v>510</v>
      </c>
      <c r="C86" s="74" t="s">
        <v>774</v>
      </c>
      <c r="D86" s="74" t="s">
        <v>773</v>
      </c>
      <c r="E86" s="73">
        <v>1299.4000000000001</v>
      </c>
      <c r="F86" s="73">
        <v>1299.4000000000001</v>
      </c>
      <c r="G86" s="73">
        <v>1299.4000000000001</v>
      </c>
      <c r="H86" s="2"/>
    </row>
    <row r="87" spans="1:8" ht="89.25" outlineLevel="1" x14ac:dyDescent="0.25">
      <c r="A87" s="102" t="s">
        <v>1470</v>
      </c>
      <c r="B87" s="74" t="s">
        <v>510</v>
      </c>
      <c r="C87" s="74" t="s">
        <v>771</v>
      </c>
      <c r="D87" s="74" t="s">
        <v>455</v>
      </c>
      <c r="E87" s="73">
        <v>490000</v>
      </c>
      <c r="F87" s="73">
        <v>490000</v>
      </c>
      <c r="G87" s="73">
        <v>489800</v>
      </c>
      <c r="H87" s="2"/>
    </row>
    <row r="88" spans="1:8" ht="25.5" outlineLevel="2" x14ac:dyDescent="0.25">
      <c r="A88" s="102" t="s">
        <v>1193</v>
      </c>
      <c r="B88" s="74" t="s">
        <v>510</v>
      </c>
      <c r="C88" s="74" t="s">
        <v>771</v>
      </c>
      <c r="D88" s="74" t="s">
        <v>469</v>
      </c>
      <c r="E88" s="73">
        <v>490000</v>
      </c>
      <c r="F88" s="73">
        <v>490000</v>
      </c>
      <c r="G88" s="73">
        <v>489800</v>
      </c>
      <c r="H88" s="2"/>
    </row>
    <row r="89" spans="1:8" ht="102" outlineLevel="1" x14ac:dyDescent="0.25">
      <c r="A89" s="102" t="s">
        <v>1469</v>
      </c>
      <c r="B89" s="74" t="s">
        <v>510</v>
      </c>
      <c r="C89" s="74" t="s">
        <v>1113</v>
      </c>
      <c r="D89" s="74" t="s">
        <v>455</v>
      </c>
      <c r="E89" s="73">
        <v>39004</v>
      </c>
      <c r="F89" s="73">
        <v>39004</v>
      </c>
      <c r="G89" s="73">
        <v>39004</v>
      </c>
      <c r="H89" s="2"/>
    </row>
    <row r="90" spans="1:8" ht="38.25" outlineLevel="2" x14ac:dyDescent="0.25">
      <c r="A90" s="102" t="s">
        <v>1430</v>
      </c>
      <c r="B90" s="74" t="s">
        <v>510</v>
      </c>
      <c r="C90" s="74" t="s">
        <v>1113</v>
      </c>
      <c r="D90" s="74" t="s">
        <v>797</v>
      </c>
      <c r="E90" s="73">
        <v>29957</v>
      </c>
      <c r="F90" s="73">
        <v>29957</v>
      </c>
      <c r="G90" s="73">
        <v>29957</v>
      </c>
      <c r="H90" s="2"/>
    </row>
    <row r="91" spans="1:8" ht="63.75" outlineLevel="2" x14ac:dyDescent="0.25">
      <c r="A91" s="102" t="s">
        <v>1428</v>
      </c>
      <c r="B91" s="74" t="s">
        <v>510</v>
      </c>
      <c r="C91" s="74" t="s">
        <v>1113</v>
      </c>
      <c r="D91" s="74" t="s">
        <v>794</v>
      </c>
      <c r="E91" s="73">
        <v>9047</v>
      </c>
      <c r="F91" s="73">
        <v>9047</v>
      </c>
      <c r="G91" s="73">
        <v>9047</v>
      </c>
      <c r="H91" s="2"/>
    </row>
    <row r="92" spans="1:8" ht="89.25" outlineLevel="1" x14ac:dyDescent="0.25">
      <c r="A92" s="102" t="s">
        <v>1225</v>
      </c>
      <c r="B92" s="74" t="s">
        <v>510</v>
      </c>
      <c r="C92" s="74" t="s">
        <v>1112</v>
      </c>
      <c r="D92" s="74" t="s">
        <v>455</v>
      </c>
      <c r="E92" s="73">
        <v>39760.400000000001</v>
      </c>
      <c r="F92" s="73">
        <v>39760.400000000001</v>
      </c>
      <c r="G92" s="73">
        <v>32863.620000000003</v>
      </c>
      <c r="H92" s="2"/>
    </row>
    <row r="93" spans="1:8" ht="38.25" outlineLevel="2" x14ac:dyDescent="0.25">
      <c r="A93" s="102" t="s">
        <v>1430</v>
      </c>
      <c r="B93" s="74" t="s">
        <v>510</v>
      </c>
      <c r="C93" s="74" t="s">
        <v>1112</v>
      </c>
      <c r="D93" s="74" t="s">
        <v>797</v>
      </c>
      <c r="E93" s="73">
        <v>30568.43</v>
      </c>
      <c r="F93" s="73">
        <v>30568.43</v>
      </c>
      <c r="G93" s="73">
        <v>25240.87</v>
      </c>
      <c r="H93" s="2"/>
    </row>
    <row r="94" spans="1:8" ht="63.75" outlineLevel="2" x14ac:dyDescent="0.25">
      <c r="A94" s="102" t="s">
        <v>1428</v>
      </c>
      <c r="B94" s="74" t="s">
        <v>510</v>
      </c>
      <c r="C94" s="74" t="s">
        <v>1112</v>
      </c>
      <c r="D94" s="74" t="s">
        <v>794</v>
      </c>
      <c r="E94" s="73">
        <v>9191.9699999999993</v>
      </c>
      <c r="F94" s="73">
        <v>9191.9699999999993</v>
      </c>
      <c r="G94" s="73">
        <v>7622.75</v>
      </c>
      <c r="H94" s="2"/>
    </row>
    <row r="95" spans="1:8" ht="127.5" outlineLevel="1" x14ac:dyDescent="0.25">
      <c r="A95" s="102" t="s">
        <v>1468</v>
      </c>
      <c r="B95" s="74" t="s">
        <v>510</v>
      </c>
      <c r="C95" s="74" t="s">
        <v>1110</v>
      </c>
      <c r="D95" s="74" t="s">
        <v>455</v>
      </c>
      <c r="E95" s="73">
        <v>4194231</v>
      </c>
      <c r="F95" s="73">
        <v>4194231</v>
      </c>
      <c r="G95" s="73">
        <v>3945155.96</v>
      </c>
      <c r="H95" s="2"/>
    </row>
    <row r="96" spans="1:8" ht="38.25" outlineLevel="2" x14ac:dyDescent="0.25">
      <c r="A96" s="102" t="s">
        <v>1430</v>
      </c>
      <c r="B96" s="74" t="s">
        <v>510</v>
      </c>
      <c r="C96" s="74" t="s">
        <v>1110</v>
      </c>
      <c r="D96" s="74" t="s">
        <v>797</v>
      </c>
      <c r="E96" s="73">
        <v>2328304.38</v>
      </c>
      <c r="F96" s="73">
        <v>2713682.42</v>
      </c>
      <c r="G96" s="73">
        <v>2713682.42</v>
      </c>
      <c r="H96" s="2"/>
    </row>
    <row r="97" spans="1:8" ht="63.75" outlineLevel="2" x14ac:dyDescent="0.25">
      <c r="A97" s="102" t="s">
        <v>1428</v>
      </c>
      <c r="B97" s="74" t="s">
        <v>510</v>
      </c>
      <c r="C97" s="74" t="s">
        <v>1110</v>
      </c>
      <c r="D97" s="74" t="s">
        <v>794</v>
      </c>
      <c r="E97" s="73">
        <v>698243.62000000011</v>
      </c>
      <c r="F97" s="73">
        <v>866670.05</v>
      </c>
      <c r="G97" s="73">
        <v>866670.05</v>
      </c>
      <c r="H97" s="2"/>
    </row>
    <row r="98" spans="1:8" ht="25.5" outlineLevel="2" x14ac:dyDescent="0.25">
      <c r="A98" s="102" t="s">
        <v>1193</v>
      </c>
      <c r="B98" s="74" t="s">
        <v>510</v>
      </c>
      <c r="C98" s="74" t="s">
        <v>1110</v>
      </c>
      <c r="D98" s="74" t="s">
        <v>469</v>
      </c>
      <c r="E98" s="73">
        <v>1101299.69</v>
      </c>
      <c r="F98" s="73">
        <v>547495.22</v>
      </c>
      <c r="G98" s="73">
        <v>300988.65000000002</v>
      </c>
      <c r="H98" s="2"/>
    </row>
    <row r="99" spans="1:8" outlineLevel="2" x14ac:dyDescent="0.25">
      <c r="A99" s="102" t="s">
        <v>1329</v>
      </c>
      <c r="B99" s="74" t="s">
        <v>510</v>
      </c>
      <c r="C99" s="74" t="s">
        <v>1110</v>
      </c>
      <c r="D99" s="74" t="s">
        <v>505</v>
      </c>
      <c r="E99" s="73">
        <v>66383.31</v>
      </c>
      <c r="F99" s="73">
        <v>66383.31</v>
      </c>
      <c r="G99" s="73">
        <v>63814.84</v>
      </c>
      <c r="H99" s="2"/>
    </row>
    <row r="100" spans="1:8" ht="140.25" outlineLevel="1" x14ac:dyDescent="0.25">
      <c r="A100" s="102" t="s">
        <v>1467</v>
      </c>
      <c r="B100" s="74" t="s">
        <v>510</v>
      </c>
      <c r="C100" s="74" t="s">
        <v>1108</v>
      </c>
      <c r="D100" s="74" t="s">
        <v>455</v>
      </c>
      <c r="E100" s="73">
        <v>1972963</v>
      </c>
      <c r="F100" s="73">
        <v>1972963</v>
      </c>
      <c r="G100" s="73">
        <v>1655506.36</v>
      </c>
      <c r="H100" s="2"/>
    </row>
    <row r="101" spans="1:8" ht="38.25" outlineLevel="2" x14ac:dyDescent="0.25">
      <c r="A101" s="102" t="s">
        <v>1430</v>
      </c>
      <c r="B101" s="74" t="s">
        <v>510</v>
      </c>
      <c r="C101" s="74" t="s">
        <v>1108</v>
      </c>
      <c r="D101" s="74" t="s">
        <v>797</v>
      </c>
      <c r="E101" s="73">
        <f>923054.1-101809.18-86523.95</f>
        <v>734720.97</v>
      </c>
      <c r="F101" s="73">
        <v>923054.1</v>
      </c>
      <c r="G101" s="73">
        <v>923054.1</v>
      </c>
      <c r="H101" s="2"/>
    </row>
    <row r="102" spans="1:8" ht="63.75" outlineLevel="2" x14ac:dyDescent="0.25">
      <c r="A102" s="102" t="s">
        <v>1428</v>
      </c>
      <c r="B102" s="74" t="s">
        <v>510</v>
      </c>
      <c r="C102" s="74" t="s">
        <v>1108</v>
      </c>
      <c r="D102" s="74" t="s">
        <v>794</v>
      </c>
      <c r="E102" s="73">
        <f>282770.56-24244.94-5893.52-30746.37</f>
        <v>221885.73</v>
      </c>
      <c r="F102" s="73">
        <v>282770.56</v>
      </c>
      <c r="G102" s="73">
        <v>282770.56</v>
      </c>
      <c r="H102" s="2"/>
    </row>
    <row r="103" spans="1:8" ht="25.5" outlineLevel="2" x14ac:dyDescent="0.25">
      <c r="A103" s="102" t="s">
        <v>1193</v>
      </c>
      <c r="B103" s="74" t="s">
        <v>510</v>
      </c>
      <c r="C103" s="74" t="s">
        <v>1108</v>
      </c>
      <c r="D103" s="74" t="s">
        <v>469</v>
      </c>
      <c r="E103" s="73">
        <f>744859.55+132555.55+5893.52+110768.89</f>
        <v>994077.51000000013</v>
      </c>
      <c r="F103" s="73">
        <v>744859.55</v>
      </c>
      <c r="G103" s="73">
        <v>428410.05</v>
      </c>
      <c r="H103" s="2"/>
    </row>
    <row r="104" spans="1:8" outlineLevel="2" x14ac:dyDescent="0.25">
      <c r="A104" s="102" t="s">
        <v>1329</v>
      </c>
      <c r="B104" s="74" t="s">
        <v>510</v>
      </c>
      <c r="C104" s="74" t="s">
        <v>1108</v>
      </c>
      <c r="D104" s="74" t="s">
        <v>505</v>
      </c>
      <c r="E104" s="73">
        <v>22278.79</v>
      </c>
      <c r="F104" s="73">
        <v>22278.79</v>
      </c>
      <c r="G104" s="73">
        <v>21271.65</v>
      </c>
      <c r="H104" s="2"/>
    </row>
    <row r="105" spans="1:8" ht="127.5" outlineLevel="1" x14ac:dyDescent="0.25">
      <c r="A105" s="102" t="s">
        <v>1466</v>
      </c>
      <c r="B105" s="74" t="s">
        <v>510</v>
      </c>
      <c r="C105" s="74" t="s">
        <v>1106</v>
      </c>
      <c r="D105" s="74" t="s">
        <v>455</v>
      </c>
      <c r="E105" s="73">
        <v>6000</v>
      </c>
      <c r="F105" s="73">
        <v>6000</v>
      </c>
      <c r="G105" s="73">
        <v>0</v>
      </c>
      <c r="H105" s="2"/>
    </row>
    <row r="106" spans="1:8" ht="25.5" outlineLevel="2" x14ac:dyDescent="0.25">
      <c r="A106" s="102" t="s">
        <v>1193</v>
      </c>
      <c r="B106" s="74" t="s">
        <v>510</v>
      </c>
      <c r="C106" s="74" t="s">
        <v>1106</v>
      </c>
      <c r="D106" s="74" t="s">
        <v>469</v>
      </c>
      <c r="E106" s="73">
        <v>6000</v>
      </c>
      <c r="F106" s="73">
        <v>6000</v>
      </c>
      <c r="G106" s="73">
        <v>0</v>
      </c>
      <c r="H106" s="2"/>
    </row>
    <row r="107" spans="1:8" ht="38.25" outlineLevel="1" x14ac:dyDescent="0.25">
      <c r="A107" s="102" t="s">
        <v>1465</v>
      </c>
      <c r="B107" s="74" t="s">
        <v>510</v>
      </c>
      <c r="C107" s="74" t="s">
        <v>1104</v>
      </c>
      <c r="D107" s="74" t="s">
        <v>455</v>
      </c>
      <c r="E107" s="73">
        <v>924385</v>
      </c>
      <c r="F107" s="73">
        <v>924385</v>
      </c>
      <c r="G107" s="73">
        <v>924347.43</v>
      </c>
      <c r="H107" s="2"/>
    </row>
    <row r="108" spans="1:8" ht="38.25" outlineLevel="2" x14ac:dyDescent="0.25">
      <c r="A108" s="102" t="s">
        <v>1430</v>
      </c>
      <c r="B108" s="74" t="s">
        <v>510</v>
      </c>
      <c r="C108" s="74" t="s">
        <v>1104</v>
      </c>
      <c r="D108" s="74" t="s">
        <v>797</v>
      </c>
      <c r="E108" s="73">
        <f>685888.21-1856.96</f>
        <v>684031.25</v>
      </c>
      <c r="F108" s="73">
        <v>685888.21</v>
      </c>
      <c r="G108" s="73">
        <v>685888.21</v>
      </c>
      <c r="H108" s="2"/>
    </row>
    <row r="109" spans="1:8" ht="63.75" outlineLevel="2" x14ac:dyDescent="0.25">
      <c r="A109" s="102" t="s">
        <v>1428</v>
      </c>
      <c r="B109" s="74" t="s">
        <v>510</v>
      </c>
      <c r="C109" s="74" t="s">
        <v>1104</v>
      </c>
      <c r="D109" s="74" t="s">
        <v>794</v>
      </c>
      <c r="E109" s="73">
        <v>206577.44</v>
      </c>
      <c r="F109" s="73">
        <v>206577.44</v>
      </c>
      <c r="G109" s="73">
        <v>206577.44</v>
      </c>
      <c r="H109" s="2"/>
    </row>
    <row r="110" spans="1:8" ht="25.5" outlineLevel="2" x14ac:dyDescent="0.25">
      <c r="A110" s="102" t="s">
        <v>1193</v>
      </c>
      <c r="B110" s="74" t="s">
        <v>510</v>
      </c>
      <c r="C110" s="74" t="s">
        <v>1104</v>
      </c>
      <c r="D110" s="74" t="s">
        <v>469</v>
      </c>
      <c r="E110" s="73">
        <f>17426.4+1713.91</f>
        <v>19140.310000000001</v>
      </c>
      <c r="F110" s="73">
        <v>17426.400000000001</v>
      </c>
      <c r="G110" s="73">
        <v>17388.830000000002</v>
      </c>
      <c r="H110" s="2"/>
    </row>
    <row r="111" spans="1:8" outlineLevel="2" x14ac:dyDescent="0.25">
      <c r="A111" s="102" t="s">
        <v>1329</v>
      </c>
      <c r="B111" s="74" t="s">
        <v>510</v>
      </c>
      <c r="C111" s="74" t="s">
        <v>1104</v>
      </c>
      <c r="D111" s="74" t="s">
        <v>505</v>
      </c>
      <c r="E111" s="73">
        <f>14492.95+143.05</f>
        <v>14636</v>
      </c>
      <c r="F111" s="73">
        <v>14492.95</v>
      </c>
      <c r="G111" s="73">
        <v>14492.95</v>
      </c>
      <c r="H111" s="2"/>
    </row>
    <row r="112" spans="1:8" ht="51" outlineLevel="1" x14ac:dyDescent="0.25">
      <c r="A112" s="102" t="s">
        <v>1464</v>
      </c>
      <c r="B112" s="74" t="s">
        <v>510</v>
      </c>
      <c r="C112" s="74" t="s">
        <v>1102</v>
      </c>
      <c r="D112" s="74" t="s">
        <v>455</v>
      </c>
      <c r="E112" s="73">
        <v>1398077</v>
      </c>
      <c r="F112" s="73">
        <v>1398077</v>
      </c>
      <c r="G112" s="73">
        <v>1397772.93</v>
      </c>
      <c r="H112" s="2"/>
    </row>
    <row r="113" spans="1:8" ht="38.25" outlineLevel="2" x14ac:dyDescent="0.25">
      <c r="A113" s="102" t="s">
        <v>1430</v>
      </c>
      <c r="B113" s="74" t="s">
        <v>510</v>
      </c>
      <c r="C113" s="74" t="s">
        <v>1102</v>
      </c>
      <c r="D113" s="74" t="s">
        <v>797</v>
      </c>
      <c r="E113" s="73">
        <f>864463.07-117136.74</f>
        <v>747326.33</v>
      </c>
      <c r="F113" s="73">
        <v>864463.07</v>
      </c>
      <c r="G113" s="73">
        <v>864463.07</v>
      </c>
      <c r="H113" s="2"/>
    </row>
    <row r="114" spans="1:8" ht="51" outlineLevel="2" x14ac:dyDescent="0.25">
      <c r="A114" s="102" t="s">
        <v>1429</v>
      </c>
      <c r="B114" s="74" t="s">
        <v>510</v>
      </c>
      <c r="C114" s="74" t="s">
        <v>1102</v>
      </c>
      <c r="D114" s="74" t="s">
        <v>787</v>
      </c>
      <c r="E114" s="73">
        <v>16179.26</v>
      </c>
      <c r="F114" s="73">
        <v>16179.26</v>
      </c>
      <c r="G114" s="73">
        <v>16179.26</v>
      </c>
      <c r="H114" s="2"/>
    </row>
    <row r="115" spans="1:8" ht="63.75" outlineLevel="2" x14ac:dyDescent="0.25">
      <c r="A115" s="102" t="s">
        <v>1428</v>
      </c>
      <c r="B115" s="74" t="s">
        <v>510</v>
      </c>
      <c r="C115" s="74" t="s">
        <v>1102</v>
      </c>
      <c r="D115" s="74" t="s">
        <v>794</v>
      </c>
      <c r="E115" s="73">
        <f>278555.81-52863.26</f>
        <v>225692.55</v>
      </c>
      <c r="F115" s="73">
        <v>278555.81</v>
      </c>
      <c r="G115" s="73">
        <v>278555.81</v>
      </c>
      <c r="H115" s="2"/>
    </row>
    <row r="116" spans="1:8" ht="25.5" outlineLevel="2" x14ac:dyDescent="0.25">
      <c r="A116" s="102" t="s">
        <v>1193</v>
      </c>
      <c r="B116" s="74" t="s">
        <v>510</v>
      </c>
      <c r="C116" s="74" t="s">
        <v>1102</v>
      </c>
      <c r="D116" s="74" t="s">
        <v>469</v>
      </c>
      <c r="E116" s="73">
        <f>224180.06+170000</f>
        <v>394180.06</v>
      </c>
      <c r="F116" s="73">
        <v>224180.06</v>
      </c>
      <c r="G116" s="73">
        <v>224081.78</v>
      </c>
      <c r="H116" s="2"/>
    </row>
    <row r="117" spans="1:8" outlineLevel="2" x14ac:dyDescent="0.25">
      <c r="A117" s="102" t="s">
        <v>1329</v>
      </c>
      <c r="B117" s="74" t="s">
        <v>510</v>
      </c>
      <c r="C117" s="74" t="s">
        <v>1102</v>
      </c>
      <c r="D117" s="74" t="s">
        <v>505</v>
      </c>
      <c r="E117" s="73">
        <v>14698.8</v>
      </c>
      <c r="F117" s="73">
        <v>14698.8</v>
      </c>
      <c r="G117" s="73">
        <v>14493.01</v>
      </c>
      <c r="H117" s="2"/>
    </row>
    <row r="118" spans="1:8" ht="102" outlineLevel="1" x14ac:dyDescent="0.25">
      <c r="A118" s="102" t="s">
        <v>1463</v>
      </c>
      <c r="B118" s="74" t="s">
        <v>510</v>
      </c>
      <c r="C118" s="74" t="s">
        <v>1100</v>
      </c>
      <c r="D118" s="74" t="s">
        <v>455</v>
      </c>
      <c r="E118" s="73">
        <v>139807.70000000001</v>
      </c>
      <c r="F118" s="73">
        <v>139807.70000000001</v>
      </c>
      <c r="G118" s="73">
        <v>0</v>
      </c>
      <c r="H118" s="2"/>
    </row>
    <row r="119" spans="1:8" ht="38.25" outlineLevel="2" x14ac:dyDescent="0.25">
      <c r="A119" s="102" t="s">
        <v>1430</v>
      </c>
      <c r="B119" s="74" t="s">
        <v>510</v>
      </c>
      <c r="C119" s="74" t="s">
        <v>1100</v>
      </c>
      <c r="D119" s="74" t="s">
        <v>797</v>
      </c>
      <c r="E119" s="73">
        <v>107379.2</v>
      </c>
      <c r="F119" s="73">
        <v>107379.2</v>
      </c>
      <c r="G119" s="73">
        <v>0</v>
      </c>
      <c r="H119" s="2"/>
    </row>
    <row r="120" spans="1:8" ht="63.75" outlineLevel="2" x14ac:dyDescent="0.25">
      <c r="A120" s="102" t="s">
        <v>1428</v>
      </c>
      <c r="B120" s="74" t="s">
        <v>510</v>
      </c>
      <c r="C120" s="74" t="s">
        <v>1100</v>
      </c>
      <c r="D120" s="74" t="s">
        <v>794</v>
      </c>
      <c r="E120" s="73">
        <v>32428.5</v>
      </c>
      <c r="F120" s="73">
        <v>32428.5</v>
      </c>
      <c r="G120" s="73">
        <v>0</v>
      </c>
      <c r="H120" s="2"/>
    </row>
    <row r="121" spans="1:8" ht="51" outlineLevel="1" x14ac:dyDescent="0.25">
      <c r="A121" s="102" t="s">
        <v>1462</v>
      </c>
      <c r="B121" s="74" t="s">
        <v>510</v>
      </c>
      <c r="C121" s="74" t="s">
        <v>1098</v>
      </c>
      <c r="D121" s="74" t="s">
        <v>455</v>
      </c>
      <c r="E121" s="73">
        <v>498979.32</v>
      </c>
      <c r="F121" s="73">
        <v>498979.32</v>
      </c>
      <c r="G121" s="73">
        <v>313968.02</v>
      </c>
      <c r="H121" s="2"/>
    </row>
    <row r="122" spans="1:8" ht="25.5" outlineLevel="2" x14ac:dyDescent="0.25">
      <c r="A122" s="102" t="s">
        <v>1193</v>
      </c>
      <c r="B122" s="74" t="s">
        <v>510</v>
      </c>
      <c r="C122" s="74" t="s">
        <v>1098</v>
      </c>
      <c r="D122" s="74" t="s">
        <v>469</v>
      </c>
      <c r="E122" s="73">
        <v>256400</v>
      </c>
      <c r="F122" s="73">
        <v>256400</v>
      </c>
      <c r="G122" s="73">
        <v>71400</v>
      </c>
      <c r="H122" s="2"/>
    </row>
    <row r="123" spans="1:8" ht="51" outlineLevel="2" x14ac:dyDescent="0.25">
      <c r="A123" s="102" t="s">
        <v>1328</v>
      </c>
      <c r="B123" s="74" t="s">
        <v>510</v>
      </c>
      <c r="C123" s="74" t="s">
        <v>1098</v>
      </c>
      <c r="D123" s="74" t="s">
        <v>502</v>
      </c>
      <c r="E123" s="73">
        <v>67299.41</v>
      </c>
      <c r="F123" s="73">
        <v>67299.41</v>
      </c>
      <c r="G123" s="73">
        <v>67299.41</v>
      </c>
      <c r="H123" s="2"/>
    </row>
    <row r="124" spans="1:8" outlineLevel="2" x14ac:dyDescent="0.25">
      <c r="A124" s="102" t="s">
        <v>1419</v>
      </c>
      <c r="B124" s="74" t="s">
        <v>510</v>
      </c>
      <c r="C124" s="74" t="s">
        <v>1098</v>
      </c>
      <c r="D124" s="74" t="s">
        <v>516</v>
      </c>
      <c r="E124" s="73">
        <v>4000</v>
      </c>
      <c r="F124" s="73">
        <v>4000</v>
      </c>
      <c r="G124" s="73">
        <v>4000</v>
      </c>
      <c r="H124" s="2"/>
    </row>
    <row r="125" spans="1:8" outlineLevel="2" x14ac:dyDescent="0.25">
      <c r="A125" s="102" t="s">
        <v>1174</v>
      </c>
      <c r="B125" s="74" t="s">
        <v>510</v>
      </c>
      <c r="C125" s="74" t="s">
        <v>1098</v>
      </c>
      <c r="D125" s="74" t="s">
        <v>773</v>
      </c>
      <c r="E125" s="73">
        <v>171279.91</v>
      </c>
      <c r="F125" s="73">
        <v>171279.91</v>
      </c>
      <c r="G125" s="73">
        <v>171268.61</v>
      </c>
      <c r="H125" s="2"/>
    </row>
    <row r="126" spans="1:8" ht="76.5" outlineLevel="1" x14ac:dyDescent="0.25">
      <c r="A126" s="102" t="s">
        <v>1196</v>
      </c>
      <c r="B126" s="74" t="s">
        <v>510</v>
      </c>
      <c r="C126" s="74" t="s">
        <v>1097</v>
      </c>
      <c r="D126" s="74" t="s">
        <v>455</v>
      </c>
      <c r="E126" s="73">
        <v>1334000</v>
      </c>
      <c r="F126" s="73">
        <v>1334000</v>
      </c>
      <c r="G126" s="73">
        <v>1254879.9099999999</v>
      </c>
      <c r="H126" s="2"/>
    </row>
    <row r="127" spans="1:8" ht="38.25" outlineLevel="2" x14ac:dyDescent="0.25">
      <c r="A127" s="102" t="s">
        <v>1330</v>
      </c>
      <c r="B127" s="74" t="s">
        <v>510</v>
      </c>
      <c r="C127" s="74" t="s">
        <v>1097</v>
      </c>
      <c r="D127" s="74" t="s">
        <v>778</v>
      </c>
      <c r="E127" s="73">
        <v>1260000</v>
      </c>
      <c r="F127" s="73">
        <v>1260000</v>
      </c>
      <c r="G127" s="73">
        <v>1197945.17</v>
      </c>
      <c r="H127" s="2"/>
    </row>
    <row r="128" spans="1:8" ht="51" outlineLevel="2" x14ac:dyDescent="0.25">
      <c r="A128" s="102" t="s">
        <v>1236</v>
      </c>
      <c r="B128" s="74" t="s">
        <v>510</v>
      </c>
      <c r="C128" s="74" t="s">
        <v>1097</v>
      </c>
      <c r="D128" s="74" t="s">
        <v>776</v>
      </c>
      <c r="E128" s="73">
        <v>74000</v>
      </c>
      <c r="F128" s="73">
        <v>74000</v>
      </c>
      <c r="G128" s="73">
        <v>56934.74</v>
      </c>
      <c r="H128" s="2"/>
    </row>
    <row r="129" spans="1:8" ht="25.5" outlineLevel="1" x14ac:dyDescent="0.25">
      <c r="A129" s="102" t="s">
        <v>1461</v>
      </c>
      <c r="B129" s="74" t="s">
        <v>510</v>
      </c>
      <c r="C129" s="74" t="s">
        <v>1095</v>
      </c>
      <c r="D129" s="74" t="s">
        <v>455</v>
      </c>
      <c r="E129" s="73">
        <v>89911446.780000001</v>
      </c>
      <c r="F129" s="73">
        <v>89911446.780000001</v>
      </c>
      <c r="G129" s="73">
        <v>89785426.469999999</v>
      </c>
      <c r="H129" s="2"/>
    </row>
    <row r="130" spans="1:8" outlineLevel="2" x14ac:dyDescent="0.25">
      <c r="A130" s="102" t="s">
        <v>1237</v>
      </c>
      <c r="B130" s="74" t="s">
        <v>510</v>
      </c>
      <c r="C130" s="74" t="s">
        <v>1095</v>
      </c>
      <c r="D130" s="74" t="s">
        <v>780</v>
      </c>
      <c r="E130" s="73">
        <v>63279437.100000001</v>
      </c>
      <c r="F130" s="73">
        <v>63279437.100000001</v>
      </c>
      <c r="G130" s="73">
        <v>63279437.100000001</v>
      </c>
      <c r="H130" s="2"/>
    </row>
    <row r="131" spans="1:8" ht="38.25" outlineLevel="2" x14ac:dyDescent="0.25">
      <c r="A131" s="102" t="s">
        <v>1330</v>
      </c>
      <c r="B131" s="74" t="s">
        <v>510</v>
      </c>
      <c r="C131" s="74" t="s">
        <v>1095</v>
      </c>
      <c r="D131" s="74" t="s">
        <v>778</v>
      </c>
      <c r="E131" s="73">
        <v>18345</v>
      </c>
      <c r="F131" s="73">
        <v>18345</v>
      </c>
      <c r="G131" s="73">
        <v>17500</v>
      </c>
      <c r="H131" s="2"/>
    </row>
    <row r="132" spans="1:8" ht="51" outlineLevel="2" x14ac:dyDescent="0.25">
      <c r="A132" s="102" t="s">
        <v>1236</v>
      </c>
      <c r="B132" s="74" t="s">
        <v>510</v>
      </c>
      <c r="C132" s="74" t="s">
        <v>1095</v>
      </c>
      <c r="D132" s="74" t="s">
        <v>776</v>
      </c>
      <c r="E132" s="73">
        <v>20556847.07</v>
      </c>
      <c r="F132" s="73">
        <v>20556847.07</v>
      </c>
      <c r="G132" s="73">
        <v>20556847.07</v>
      </c>
      <c r="H132" s="2"/>
    </row>
    <row r="133" spans="1:8" ht="25.5" outlineLevel="2" x14ac:dyDescent="0.25">
      <c r="A133" s="102" t="s">
        <v>1193</v>
      </c>
      <c r="B133" s="74" t="s">
        <v>510</v>
      </c>
      <c r="C133" s="74" t="s">
        <v>1095</v>
      </c>
      <c r="D133" s="74" t="s">
        <v>469</v>
      </c>
      <c r="E133" s="73">
        <v>5707102.3099999996</v>
      </c>
      <c r="F133" s="73">
        <v>5707102.3099999996</v>
      </c>
      <c r="G133" s="73">
        <v>5607961.1500000004</v>
      </c>
      <c r="H133" s="2"/>
    </row>
    <row r="134" spans="1:8" outlineLevel="2" x14ac:dyDescent="0.25">
      <c r="A134" s="102" t="s">
        <v>1329</v>
      </c>
      <c r="B134" s="74" t="s">
        <v>510</v>
      </c>
      <c r="C134" s="74" t="s">
        <v>1095</v>
      </c>
      <c r="D134" s="74" t="s">
        <v>505</v>
      </c>
      <c r="E134" s="73">
        <v>318046.3</v>
      </c>
      <c r="F134" s="73">
        <v>318046.3</v>
      </c>
      <c r="G134" s="73">
        <v>292012.15000000002</v>
      </c>
      <c r="H134" s="2"/>
    </row>
    <row r="135" spans="1:8" ht="25.5" outlineLevel="2" x14ac:dyDescent="0.25">
      <c r="A135" s="102" t="s">
        <v>1327</v>
      </c>
      <c r="B135" s="74" t="s">
        <v>510</v>
      </c>
      <c r="C135" s="74" t="s">
        <v>1095</v>
      </c>
      <c r="D135" s="74" t="s">
        <v>912</v>
      </c>
      <c r="E135" s="73">
        <v>31669</v>
      </c>
      <c r="F135" s="73">
        <v>31669</v>
      </c>
      <c r="G135" s="73">
        <v>31669</v>
      </c>
      <c r="H135" s="2"/>
    </row>
    <row r="136" spans="1:8" ht="76.5" outlineLevel="1" x14ac:dyDescent="0.25">
      <c r="A136" s="102" t="s">
        <v>1196</v>
      </c>
      <c r="B136" s="74" t="s">
        <v>510</v>
      </c>
      <c r="C136" s="74" t="s">
        <v>1094</v>
      </c>
      <c r="D136" s="74" t="s">
        <v>455</v>
      </c>
      <c r="E136" s="73">
        <v>30170.04</v>
      </c>
      <c r="F136" s="73">
        <v>30170.04</v>
      </c>
      <c r="G136" s="73">
        <v>30170.04</v>
      </c>
      <c r="H136" s="2"/>
    </row>
    <row r="137" spans="1:8" ht="38.25" outlineLevel="2" x14ac:dyDescent="0.25">
      <c r="A137" s="102" t="s">
        <v>1330</v>
      </c>
      <c r="B137" s="74" t="s">
        <v>510</v>
      </c>
      <c r="C137" s="74" t="s">
        <v>1094</v>
      </c>
      <c r="D137" s="74" t="s">
        <v>778</v>
      </c>
      <c r="E137" s="73">
        <v>30170.04</v>
      </c>
      <c r="F137" s="73">
        <v>30170.04</v>
      </c>
      <c r="G137" s="73">
        <v>30170.04</v>
      </c>
      <c r="H137" s="2"/>
    </row>
    <row r="138" spans="1:8" ht="25.5" outlineLevel="1" x14ac:dyDescent="0.25">
      <c r="A138" s="102" t="s">
        <v>1460</v>
      </c>
      <c r="B138" s="74" t="s">
        <v>510</v>
      </c>
      <c r="C138" s="74" t="s">
        <v>1092</v>
      </c>
      <c r="D138" s="74" t="s">
        <v>455</v>
      </c>
      <c r="E138" s="73">
        <v>8947602.0899999999</v>
      </c>
      <c r="F138" s="73">
        <v>8947602.0899999999</v>
      </c>
      <c r="G138" s="73">
        <v>8947602.0899999999</v>
      </c>
      <c r="H138" s="2"/>
    </row>
    <row r="139" spans="1:8" outlineLevel="2" x14ac:dyDescent="0.25">
      <c r="A139" s="102" t="s">
        <v>1237</v>
      </c>
      <c r="B139" s="74" t="s">
        <v>510</v>
      </c>
      <c r="C139" s="74" t="s">
        <v>1092</v>
      </c>
      <c r="D139" s="74" t="s">
        <v>780</v>
      </c>
      <c r="E139" s="73">
        <v>6120007.29</v>
      </c>
      <c r="F139" s="73">
        <v>6120007.29</v>
      </c>
      <c r="G139" s="73">
        <v>6120007.29</v>
      </c>
      <c r="H139" s="2"/>
    </row>
    <row r="140" spans="1:8" ht="51" outlineLevel="2" x14ac:dyDescent="0.25">
      <c r="A140" s="102" t="s">
        <v>1236</v>
      </c>
      <c r="B140" s="74" t="s">
        <v>510</v>
      </c>
      <c r="C140" s="74" t="s">
        <v>1092</v>
      </c>
      <c r="D140" s="74" t="s">
        <v>776</v>
      </c>
      <c r="E140" s="73">
        <v>1725147.17</v>
      </c>
      <c r="F140" s="73">
        <v>1725147.17</v>
      </c>
      <c r="G140" s="73">
        <v>1725147.17</v>
      </c>
      <c r="H140" s="2"/>
    </row>
    <row r="141" spans="1:8" ht="25.5" outlineLevel="2" x14ac:dyDescent="0.25">
      <c r="A141" s="102" t="s">
        <v>1193</v>
      </c>
      <c r="B141" s="74" t="s">
        <v>510</v>
      </c>
      <c r="C141" s="74" t="s">
        <v>1092</v>
      </c>
      <c r="D141" s="74" t="s">
        <v>469</v>
      </c>
      <c r="E141" s="73">
        <v>895708.62</v>
      </c>
      <c r="F141" s="73">
        <v>895708.62</v>
      </c>
      <c r="G141" s="73">
        <v>895708.62</v>
      </c>
      <c r="H141" s="2"/>
    </row>
    <row r="142" spans="1:8" outlineLevel="2" x14ac:dyDescent="0.25">
      <c r="A142" s="102" t="s">
        <v>1329</v>
      </c>
      <c r="B142" s="74" t="s">
        <v>510</v>
      </c>
      <c r="C142" s="74" t="s">
        <v>1092</v>
      </c>
      <c r="D142" s="74" t="s">
        <v>505</v>
      </c>
      <c r="E142" s="73">
        <v>202956.4</v>
      </c>
      <c r="F142" s="73">
        <v>202956.4</v>
      </c>
      <c r="G142" s="73">
        <v>202956.4</v>
      </c>
      <c r="H142" s="2"/>
    </row>
    <row r="143" spans="1:8" ht="25.5" outlineLevel="2" x14ac:dyDescent="0.25">
      <c r="A143" s="102" t="s">
        <v>1327</v>
      </c>
      <c r="B143" s="74" t="s">
        <v>510</v>
      </c>
      <c r="C143" s="74" t="s">
        <v>1092</v>
      </c>
      <c r="D143" s="74" t="s">
        <v>912</v>
      </c>
      <c r="E143" s="73">
        <v>3231</v>
      </c>
      <c r="F143" s="73">
        <v>3231</v>
      </c>
      <c r="G143" s="73">
        <v>3231</v>
      </c>
      <c r="H143" s="2"/>
    </row>
    <row r="144" spans="1:8" outlineLevel="2" x14ac:dyDescent="0.25">
      <c r="A144" s="102" t="s">
        <v>1174</v>
      </c>
      <c r="B144" s="74" t="s">
        <v>510</v>
      </c>
      <c r="C144" s="74" t="s">
        <v>1092</v>
      </c>
      <c r="D144" s="74" t="s">
        <v>773</v>
      </c>
      <c r="E144" s="73">
        <v>551.61</v>
      </c>
      <c r="F144" s="73">
        <v>551.61</v>
      </c>
      <c r="G144" s="73">
        <v>551.61</v>
      </c>
      <c r="H144" s="2"/>
    </row>
    <row r="145" spans="1:8" ht="76.5" outlineLevel="1" x14ac:dyDescent="0.25">
      <c r="A145" s="102" t="s">
        <v>1196</v>
      </c>
      <c r="B145" s="74" t="s">
        <v>510</v>
      </c>
      <c r="C145" s="74" t="s">
        <v>1091</v>
      </c>
      <c r="D145" s="74" t="s">
        <v>455</v>
      </c>
      <c r="E145" s="73">
        <v>19219.21</v>
      </c>
      <c r="F145" s="73">
        <v>19219.21</v>
      </c>
      <c r="G145" s="73">
        <v>19219.21</v>
      </c>
      <c r="H145" s="2"/>
    </row>
    <row r="146" spans="1:8" ht="38.25" outlineLevel="2" x14ac:dyDescent="0.25">
      <c r="A146" s="102" t="s">
        <v>1330</v>
      </c>
      <c r="B146" s="74" t="s">
        <v>510</v>
      </c>
      <c r="C146" s="74" t="s">
        <v>1091</v>
      </c>
      <c r="D146" s="74" t="s">
        <v>778</v>
      </c>
      <c r="E146" s="73">
        <v>19219.21</v>
      </c>
      <c r="F146" s="73">
        <v>19219.21</v>
      </c>
      <c r="G146" s="73">
        <v>19219.21</v>
      </c>
      <c r="H146" s="2"/>
    </row>
    <row r="147" spans="1:8" ht="38.25" outlineLevel="1" x14ac:dyDescent="0.25">
      <c r="A147" s="102" t="s">
        <v>1459</v>
      </c>
      <c r="B147" s="74" t="s">
        <v>510</v>
      </c>
      <c r="C147" s="74" t="s">
        <v>1089</v>
      </c>
      <c r="D147" s="74" t="s">
        <v>455</v>
      </c>
      <c r="E147" s="73">
        <v>5958909.5999999996</v>
      </c>
      <c r="F147" s="73">
        <v>5958909.5999999996</v>
      </c>
      <c r="G147" s="73">
        <v>5924974.1799999997</v>
      </c>
      <c r="H147" s="2"/>
    </row>
    <row r="148" spans="1:8" outlineLevel="2" x14ac:dyDescent="0.25">
      <c r="A148" s="102" t="s">
        <v>1237</v>
      </c>
      <c r="B148" s="74" t="s">
        <v>510</v>
      </c>
      <c r="C148" s="74" t="s">
        <v>1089</v>
      </c>
      <c r="D148" s="74" t="s">
        <v>780</v>
      </c>
      <c r="E148" s="73">
        <v>3648852.96</v>
      </c>
      <c r="F148" s="73">
        <v>3648852.96</v>
      </c>
      <c r="G148" s="73">
        <v>3648852.96</v>
      </c>
      <c r="H148" s="2"/>
    </row>
    <row r="149" spans="1:8" ht="51" outlineLevel="2" x14ac:dyDescent="0.25">
      <c r="A149" s="102" t="s">
        <v>1236</v>
      </c>
      <c r="B149" s="74" t="s">
        <v>510</v>
      </c>
      <c r="C149" s="74" t="s">
        <v>1089</v>
      </c>
      <c r="D149" s="74" t="s">
        <v>776</v>
      </c>
      <c r="E149" s="73">
        <v>1139536.3899999999</v>
      </c>
      <c r="F149" s="73">
        <v>1139536.3899999999</v>
      </c>
      <c r="G149" s="73">
        <v>1127075.1000000001</v>
      </c>
      <c r="H149" s="2"/>
    </row>
    <row r="150" spans="1:8" ht="25.5" outlineLevel="2" x14ac:dyDescent="0.25">
      <c r="A150" s="102" t="s">
        <v>1193</v>
      </c>
      <c r="B150" s="74" t="s">
        <v>510</v>
      </c>
      <c r="C150" s="74" t="s">
        <v>1089</v>
      </c>
      <c r="D150" s="74" t="s">
        <v>469</v>
      </c>
      <c r="E150" s="73">
        <v>1170520.25</v>
      </c>
      <c r="F150" s="73">
        <v>1170520.25</v>
      </c>
      <c r="G150" s="73">
        <v>1149046.1200000001</v>
      </c>
      <c r="H150" s="2"/>
    </row>
    <row r="151" spans="1:8" ht="76.5" outlineLevel="1" x14ac:dyDescent="0.25">
      <c r="A151" s="102" t="s">
        <v>1196</v>
      </c>
      <c r="B151" s="74" t="s">
        <v>510</v>
      </c>
      <c r="C151" s="74" t="s">
        <v>1088</v>
      </c>
      <c r="D151" s="74" t="s">
        <v>455</v>
      </c>
      <c r="E151" s="73">
        <v>951400</v>
      </c>
      <c r="F151" s="73">
        <v>951400</v>
      </c>
      <c r="G151" s="73">
        <v>834974.81</v>
      </c>
      <c r="H151" s="2"/>
    </row>
    <row r="152" spans="1:8" ht="38.25" outlineLevel="2" x14ac:dyDescent="0.25">
      <c r="A152" s="102" t="s">
        <v>1330</v>
      </c>
      <c r="B152" s="74" t="s">
        <v>510</v>
      </c>
      <c r="C152" s="74" t="s">
        <v>1088</v>
      </c>
      <c r="D152" s="74" t="s">
        <v>778</v>
      </c>
      <c r="E152" s="73">
        <v>910000</v>
      </c>
      <c r="F152" s="73">
        <v>910000</v>
      </c>
      <c r="G152" s="73">
        <v>811129.49</v>
      </c>
      <c r="H152" s="2"/>
    </row>
    <row r="153" spans="1:8" ht="51" outlineLevel="2" x14ac:dyDescent="0.25">
      <c r="A153" s="102" t="s">
        <v>1236</v>
      </c>
      <c r="B153" s="74" t="s">
        <v>510</v>
      </c>
      <c r="C153" s="74" t="s">
        <v>1088</v>
      </c>
      <c r="D153" s="74" t="s">
        <v>776</v>
      </c>
      <c r="E153" s="73">
        <v>41400</v>
      </c>
      <c r="F153" s="73">
        <v>41400</v>
      </c>
      <c r="G153" s="73">
        <v>23845.32</v>
      </c>
      <c r="H153" s="2"/>
    </row>
    <row r="154" spans="1:8" ht="25.5" outlineLevel="1" x14ac:dyDescent="0.25">
      <c r="A154" s="102" t="s">
        <v>1458</v>
      </c>
      <c r="B154" s="74" t="s">
        <v>510</v>
      </c>
      <c r="C154" s="74" t="s">
        <v>1086</v>
      </c>
      <c r="D154" s="74" t="s">
        <v>455</v>
      </c>
      <c r="E154" s="73">
        <v>94416359.620000005</v>
      </c>
      <c r="F154" s="73">
        <v>94416359.620000005</v>
      </c>
      <c r="G154" s="73">
        <v>94402226.640000001</v>
      </c>
      <c r="H154" s="2"/>
    </row>
    <row r="155" spans="1:8" outlineLevel="2" x14ac:dyDescent="0.25">
      <c r="A155" s="102" t="s">
        <v>1237</v>
      </c>
      <c r="B155" s="74" t="s">
        <v>510</v>
      </c>
      <c r="C155" s="74" t="s">
        <v>1086</v>
      </c>
      <c r="D155" s="74" t="s">
        <v>780</v>
      </c>
      <c r="E155" s="73">
        <v>72319827.680000007</v>
      </c>
      <c r="F155" s="73">
        <v>72319827.680000007</v>
      </c>
      <c r="G155" s="73">
        <v>72309233.680000007</v>
      </c>
      <c r="H155" s="2"/>
    </row>
    <row r="156" spans="1:8" ht="51" outlineLevel="2" x14ac:dyDescent="0.25">
      <c r="A156" s="102" t="s">
        <v>1236</v>
      </c>
      <c r="B156" s="74" t="s">
        <v>510</v>
      </c>
      <c r="C156" s="74" t="s">
        <v>1086</v>
      </c>
      <c r="D156" s="74" t="s">
        <v>776</v>
      </c>
      <c r="E156" s="73">
        <v>21946738.940000001</v>
      </c>
      <c r="F156" s="73">
        <v>21946738.940000001</v>
      </c>
      <c r="G156" s="73">
        <v>21946738.940000001</v>
      </c>
      <c r="H156" s="2"/>
    </row>
    <row r="157" spans="1:8" ht="25.5" outlineLevel="2" x14ac:dyDescent="0.25">
      <c r="A157" s="102" t="s">
        <v>1327</v>
      </c>
      <c r="B157" s="74" t="s">
        <v>510</v>
      </c>
      <c r="C157" s="74" t="s">
        <v>1086</v>
      </c>
      <c r="D157" s="74" t="s">
        <v>912</v>
      </c>
      <c r="E157" s="73">
        <v>148580.98000000001</v>
      </c>
      <c r="F157" s="73">
        <v>148580.98000000001</v>
      </c>
      <c r="G157" s="73">
        <v>145042</v>
      </c>
      <c r="H157" s="2"/>
    </row>
    <row r="158" spans="1:8" outlineLevel="2" x14ac:dyDescent="0.25">
      <c r="A158" s="102" t="s">
        <v>1174</v>
      </c>
      <c r="B158" s="74" t="s">
        <v>510</v>
      </c>
      <c r="C158" s="74" t="s">
        <v>1086</v>
      </c>
      <c r="D158" s="74" t="s">
        <v>773</v>
      </c>
      <c r="E158" s="73">
        <v>1212.02</v>
      </c>
      <c r="F158" s="73">
        <v>1212.02</v>
      </c>
      <c r="G158" s="73">
        <v>1212.02</v>
      </c>
      <c r="H158" s="2"/>
    </row>
    <row r="159" spans="1:8" ht="51" outlineLevel="1" x14ac:dyDescent="0.25">
      <c r="A159" s="102" t="s">
        <v>1457</v>
      </c>
      <c r="B159" s="74" t="s">
        <v>510</v>
      </c>
      <c r="C159" s="74" t="s">
        <v>1084</v>
      </c>
      <c r="D159" s="74" t="s">
        <v>455</v>
      </c>
      <c r="E159" s="73">
        <v>43938134.200000003</v>
      </c>
      <c r="F159" s="73">
        <v>43938134.200000003</v>
      </c>
      <c r="G159" s="73">
        <v>40747158.869999997</v>
      </c>
      <c r="H159" s="2"/>
    </row>
    <row r="160" spans="1:8" ht="38.25" outlineLevel="2" x14ac:dyDescent="0.25">
      <c r="A160" s="102" t="s">
        <v>1330</v>
      </c>
      <c r="B160" s="74" t="s">
        <v>510</v>
      </c>
      <c r="C160" s="74" t="s">
        <v>1084</v>
      </c>
      <c r="D160" s="74" t="s">
        <v>778</v>
      </c>
      <c r="E160" s="73">
        <v>209223.33</v>
      </c>
      <c r="F160" s="73">
        <v>209223.33</v>
      </c>
      <c r="G160" s="73">
        <v>204230</v>
      </c>
      <c r="H160" s="2"/>
    </row>
    <row r="161" spans="1:8" ht="51" outlineLevel="2" x14ac:dyDescent="0.25">
      <c r="A161" s="102" t="s">
        <v>1180</v>
      </c>
      <c r="B161" s="74" t="s">
        <v>510</v>
      </c>
      <c r="C161" s="74" t="s">
        <v>1084</v>
      </c>
      <c r="D161" s="74" t="s">
        <v>742</v>
      </c>
      <c r="E161" s="73">
        <v>24000</v>
      </c>
      <c r="F161" s="73">
        <v>24000</v>
      </c>
      <c r="G161" s="73">
        <v>24000</v>
      </c>
      <c r="H161" s="2"/>
    </row>
    <row r="162" spans="1:8" ht="25.5" outlineLevel="2" x14ac:dyDescent="0.25">
      <c r="A162" s="102" t="s">
        <v>1193</v>
      </c>
      <c r="B162" s="74" t="s">
        <v>510</v>
      </c>
      <c r="C162" s="74" t="s">
        <v>1084</v>
      </c>
      <c r="D162" s="74" t="s">
        <v>469</v>
      </c>
      <c r="E162" s="73">
        <v>39986575.009999998</v>
      </c>
      <c r="F162" s="73">
        <v>39986575.009999998</v>
      </c>
      <c r="G162" s="73">
        <v>36875873.899999999</v>
      </c>
      <c r="H162" s="2"/>
    </row>
    <row r="163" spans="1:8" outlineLevel="2" x14ac:dyDescent="0.25">
      <c r="A163" s="102" t="s">
        <v>1329</v>
      </c>
      <c r="B163" s="74" t="s">
        <v>510</v>
      </c>
      <c r="C163" s="74" t="s">
        <v>1084</v>
      </c>
      <c r="D163" s="74" t="s">
        <v>505</v>
      </c>
      <c r="E163" s="73">
        <v>2946153.17</v>
      </c>
      <c r="F163" s="73">
        <v>2946153.17</v>
      </c>
      <c r="G163" s="73">
        <v>2870872.28</v>
      </c>
      <c r="H163" s="2"/>
    </row>
    <row r="164" spans="1:8" ht="51" outlineLevel="2" x14ac:dyDescent="0.25">
      <c r="A164" s="102" t="s">
        <v>1328</v>
      </c>
      <c r="B164" s="74" t="s">
        <v>510</v>
      </c>
      <c r="C164" s="74" t="s">
        <v>1084</v>
      </c>
      <c r="D164" s="74" t="s">
        <v>502</v>
      </c>
      <c r="E164" s="73">
        <v>277753.83</v>
      </c>
      <c r="F164" s="73">
        <v>277753.83</v>
      </c>
      <c r="G164" s="73">
        <v>277753.83</v>
      </c>
      <c r="H164" s="2"/>
    </row>
    <row r="165" spans="1:8" outlineLevel="2" x14ac:dyDescent="0.25">
      <c r="A165" s="102" t="s">
        <v>1419</v>
      </c>
      <c r="B165" s="74" t="s">
        <v>510</v>
      </c>
      <c r="C165" s="74" t="s">
        <v>1084</v>
      </c>
      <c r="D165" s="74" t="s">
        <v>516</v>
      </c>
      <c r="E165" s="73">
        <v>400995</v>
      </c>
      <c r="F165" s="73">
        <v>400995</v>
      </c>
      <c r="G165" s="73">
        <v>400995</v>
      </c>
      <c r="H165" s="2"/>
    </row>
    <row r="166" spans="1:8" outlineLevel="2" x14ac:dyDescent="0.25">
      <c r="A166" s="102" t="s">
        <v>1174</v>
      </c>
      <c r="B166" s="74" t="s">
        <v>510</v>
      </c>
      <c r="C166" s="74" t="s">
        <v>1084</v>
      </c>
      <c r="D166" s="74" t="s">
        <v>773</v>
      </c>
      <c r="E166" s="73">
        <v>93433.86</v>
      </c>
      <c r="F166" s="73">
        <v>93433.86</v>
      </c>
      <c r="G166" s="73">
        <v>93433.86</v>
      </c>
      <c r="H166" s="2"/>
    </row>
    <row r="167" spans="1:8" ht="63.75" outlineLevel="1" x14ac:dyDescent="0.25">
      <c r="A167" s="102" t="s">
        <v>1456</v>
      </c>
      <c r="B167" s="74" t="s">
        <v>510</v>
      </c>
      <c r="C167" s="74" t="s">
        <v>1082</v>
      </c>
      <c r="D167" s="74" t="s">
        <v>455</v>
      </c>
      <c r="E167" s="73">
        <v>199940</v>
      </c>
      <c r="F167" s="73">
        <v>199940</v>
      </c>
      <c r="G167" s="73">
        <v>199940</v>
      </c>
      <c r="H167" s="2"/>
    </row>
    <row r="168" spans="1:8" ht="25.5" outlineLevel="2" x14ac:dyDescent="0.25">
      <c r="A168" s="102" t="s">
        <v>1193</v>
      </c>
      <c r="B168" s="74" t="s">
        <v>510</v>
      </c>
      <c r="C168" s="74" t="s">
        <v>1082</v>
      </c>
      <c r="D168" s="74" t="s">
        <v>469</v>
      </c>
      <c r="E168" s="73">
        <v>199940</v>
      </c>
      <c r="F168" s="73">
        <v>199940</v>
      </c>
      <c r="G168" s="73">
        <v>199940</v>
      </c>
      <c r="H168" s="2"/>
    </row>
    <row r="169" spans="1:8" ht="76.5" outlineLevel="1" x14ac:dyDescent="0.25">
      <c r="A169" s="102" t="s">
        <v>1196</v>
      </c>
      <c r="B169" s="74" t="s">
        <v>510</v>
      </c>
      <c r="C169" s="74" t="s">
        <v>1081</v>
      </c>
      <c r="D169" s="74" t="s">
        <v>455</v>
      </c>
      <c r="E169" s="73">
        <v>667500</v>
      </c>
      <c r="F169" s="73">
        <v>667500</v>
      </c>
      <c r="G169" s="73">
        <v>537759.27</v>
      </c>
      <c r="H169" s="2"/>
    </row>
    <row r="170" spans="1:8" ht="38.25" outlineLevel="2" x14ac:dyDescent="0.25">
      <c r="A170" s="102" t="s">
        <v>1330</v>
      </c>
      <c r="B170" s="74" t="s">
        <v>510</v>
      </c>
      <c r="C170" s="74" t="s">
        <v>1081</v>
      </c>
      <c r="D170" s="74" t="s">
        <v>778</v>
      </c>
      <c r="E170" s="73">
        <v>660000</v>
      </c>
      <c r="F170" s="73">
        <v>660000</v>
      </c>
      <c r="G170" s="73">
        <v>531239.18999999994</v>
      </c>
      <c r="H170" s="2"/>
    </row>
    <row r="171" spans="1:8" ht="51" outlineLevel="2" x14ac:dyDescent="0.25">
      <c r="A171" s="102" t="s">
        <v>1236</v>
      </c>
      <c r="B171" s="74" t="s">
        <v>510</v>
      </c>
      <c r="C171" s="74" t="s">
        <v>1081</v>
      </c>
      <c r="D171" s="74" t="s">
        <v>776</v>
      </c>
      <c r="E171" s="73">
        <v>7500</v>
      </c>
      <c r="F171" s="73">
        <v>7500</v>
      </c>
      <c r="G171" s="73">
        <v>6520.08</v>
      </c>
      <c r="H171" s="2"/>
    </row>
    <row r="172" spans="1:8" ht="38.25" outlineLevel="1" x14ac:dyDescent="0.25">
      <c r="A172" s="102" t="s">
        <v>1455</v>
      </c>
      <c r="B172" s="74" t="s">
        <v>510</v>
      </c>
      <c r="C172" s="74" t="s">
        <v>1079</v>
      </c>
      <c r="D172" s="74" t="s">
        <v>455</v>
      </c>
      <c r="E172" s="73">
        <v>110471552.72</v>
      </c>
      <c r="F172" s="73">
        <v>110471552.72</v>
      </c>
      <c r="G172" s="73">
        <v>110414136.81999999</v>
      </c>
      <c r="H172" s="2"/>
    </row>
    <row r="173" spans="1:8" outlineLevel="2" x14ac:dyDescent="0.25">
      <c r="A173" s="102" t="s">
        <v>1237</v>
      </c>
      <c r="B173" s="74" t="s">
        <v>510</v>
      </c>
      <c r="C173" s="74" t="s">
        <v>1079</v>
      </c>
      <c r="D173" s="74" t="s">
        <v>780</v>
      </c>
      <c r="E173" s="73">
        <v>84074418.620000005</v>
      </c>
      <c r="F173" s="73">
        <v>84074418.620000005</v>
      </c>
      <c r="G173" s="73">
        <v>84017221.049999997</v>
      </c>
      <c r="H173" s="2"/>
    </row>
    <row r="174" spans="1:8" ht="38.25" outlineLevel="2" x14ac:dyDescent="0.25">
      <c r="A174" s="102" t="s">
        <v>1330</v>
      </c>
      <c r="B174" s="74" t="s">
        <v>510</v>
      </c>
      <c r="C174" s="74" t="s">
        <v>1079</v>
      </c>
      <c r="D174" s="74" t="s">
        <v>778</v>
      </c>
      <c r="E174" s="73">
        <v>174933.33</v>
      </c>
      <c r="F174" s="73">
        <v>174933.33</v>
      </c>
      <c r="G174" s="73">
        <v>174715</v>
      </c>
      <c r="H174" s="2"/>
    </row>
    <row r="175" spans="1:8" ht="51" outlineLevel="2" x14ac:dyDescent="0.25">
      <c r="A175" s="102" t="s">
        <v>1236</v>
      </c>
      <c r="B175" s="74" t="s">
        <v>510</v>
      </c>
      <c r="C175" s="74" t="s">
        <v>1079</v>
      </c>
      <c r="D175" s="74" t="s">
        <v>776</v>
      </c>
      <c r="E175" s="73">
        <v>26222200.77</v>
      </c>
      <c r="F175" s="73">
        <v>26222200.77</v>
      </c>
      <c r="G175" s="73">
        <v>26222200.77</v>
      </c>
      <c r="H175" s="2"/>
    </row>
    <row r="176" spans="1:8" ht="51" outlineLevel="1" x14ac:dyDescent="0.25">
      <c r="A176" s="102" t="s">
        <v>1454</v>
      </c>
      <c r="B176" s="74" t="s">
        <v>510</v>
      </c>
      <c r="C176" s="74" t="s">
        <v>1077</v>
      </c>
      <c r="D176" s="74" t="s">
        <v>455</v>
      </c>
      <c r="E176" s="73">
        <v>9031588.1799999997</v>
      </c>
      <c r="F176" s="73">
        <v>9031588.1799999997</v>
      </c>
      <c r="G176" s="73">
        <v>7796474.4100000001</v>
      </c>
      <c r="H176" s="2"/>
    </row>
    <row r="177" spans="1:8" ht="25.5" outlineLevel="2" x14ac:dyDescent="0.25">
      <c r="A177" s="102" t="s">
        <v>1193</v>
      </c>
      <c r="B177" s="74" t="s">
        <v>510</v>
      </c>
      <c r="C177" s="74" t="s">
        <v>1077</v>
      </c>
      <c r="D177" s="74" t="s">
        <v>469</v>
      </c>
      <c r="E177" s="73">
        <v>8942282.0299999993</v>
      </c>
      <c r="F177" s="73">
        <v>8942282.0299999993</v>
      </c>
      <c r="G177" s="73">
        <v>7707168.2599999998</v>
      </c>
      <c r="H177" s="2"/>
    </row>
    <row r="178" spans="1:8" ht="51" outlineLevel="2" x14ac:dyDescent="0.25">
      <c r="A178" s="102" t="s">
        <v>1328</v>
      </c>
      <c r="B178" s="74" t="s">
        <v>510</v>
      </c>
      <c r="C178" s="74" t="s">
        <v>1077</v>
      </c>
      <c r="D178" s="74" t="s">
        <v>502</v>
      </c>
      <c r="E178" s="73">
        <v>39306.15</v>
      </c>
      <c r="F178" s="73">
        <v>39306.15</v>
      </c>
      <c r="G178" s="73">
        <v>39306.15</v>
      </c>
      <c r="H178" s="2"/>
    </row>
    <row r="179" spans="1:8" outlineLevel="2" x14ac:dyDescent="0.25">
      <c r="A179" s="102" t="s">
        <v>1174</v>
      </c>
      <c r="B179" s="74" t="s">
        <v>510</v>
      </c>
      <c r="C179" s="74" t="s">
        <v>1077</v>
      </c>
      <c r="D179" s="74" t="s">
        <v>773</v>
      </c>
      <c r="E179" s="73">
        <v>50000</v>
      </c>
      <c r="F179" s="73">
        <v>50000</v>
      </c>
      <c r="G179" s="73">
        <v>50000</v>
      </c>
      <c r="H179" s="2"/>
    </row>
    <row r="180" spans="1:8" ht="102" outlineLevel="1" x14ac:dyDescent="0.25">
      <c r="A180" s="102" t="s">
        <v>1453</v>
      </c>
      <c r="B180" s="74" t="s">
        <v>510</v>
      </c>
      <c r="C180" s="74" t="s">
        <v>1075</v>
      </c>
      <c r="D180" s="74" t="s">
        <v>455</v>
      </c>
      <c r="E180" s="73">
        <v>1261000</v>
      </c>
      <c r="F180" s="73">
        <v>1261000</v>
      </c>
      <c r="G180" s="73">
        <v>1261000</v>
      </c>
      <c r="H180" s="2"/>
    </row>
    <row r="181" spans="1:8" ht="25.5" outlineLevel="2" x14ac:dyDescent="0.25">
      <c r="A181" s="102" t="s">
        <v>1193</v>
      </c>
      <c r="B181" s="74" t="s">
        <v>510</v>
      </c>
      <c r="C181" s="74" t="s">
        <v>1075</v>
      </c>
      <c r="D181" s="74" t="s">
        <v>469</v>
      </c>
      <c r="E181" s="73">
        <v>1261000</v>
      </c>
      <c r="F181" s="73">
        <v>1261000</v>
      </c>
      <c r="G181" s="73">
        <v>1261000</v>
      </c>
      <c r="H181" s="2"/>
    </row>
    <row r="182" spans="1:8" ht="25.5" outlineLevel="1" x14ac:dyDescent="0.25">
      <c r="A182" s="102" t="s">
        <v>1452</v>
      </c>
      <c r="B182" s="74" t="s">
        <v>510</v>
      </c>
      <c r="C182" s="74" t="s">
        <v>538</v>
      </c>
      <c r="D182" s="74" t="s">
        <v>455</v>
      </c>
      <c r="E182" s="73">
        <v>466950</v>
      </c>
      <c r="F182" s="73">
        <v>466950</v>
      </c>
      <c r="G182" s="73">
        <v>466950</v>
      </c>
      <c r="H182" s="2"/>
    </row>
    <row r="183" spans="1:8" ht="25.5" outlineLevel="2" x14ac:dyDescent="0.25">
      <c r="A183" s="102" t="s">
        <v>1193</v>
      </c>
      <c r="B183" s="74" t="s">
        <v>510</v>
      </c>
      <c r="C183" s="74" t="s">
        <v>538</v>
      </c>
      <c r="D183" s="74" t="s">
        <v>469</v>
      </c>
      <c r="E183" s="73">
        <v>466950</v>
      </c>
      <c r="F183" s="73">
        <v>466950</v>
      </c>
      <c r="G183" s="73">
        <v>466950</v>
      </c>
      <c r="H183" s="2"/>
    </row>
    <row r="184" spans="1:8" ht="38.25" outlineLevel="1" x14ac:dyDescent="0.25">
      <c r="A184" s="102" t="s">
        <v>1451</v>
      </c>
      <c r="B184" s="74" t="s">
        <v>510</v>
      </c>
      <c r="C184" s="74" t="s">
        <v>536</v>
      </c>
      <c r="D184" s="74" t="s">
        <v>455</v>
      </c>
      <c r="E184" s="73">
        <v>11987010.1</v>
      </c>
      <c r="F184" s="73">
        <v>11987010.1</v>
      </c>
      <c r="G184" s="73">
        <v>10233671.43</v>
      </c>
      <c r="H184" s="2"/>
    </row>
    <row r="185" spans="1:8" ht="25.5" outlineLevel="2" x14ac:dyDescent="0.25">
      <c r="A185" s="102" t="s">
        <v>1193</v>
      </c>
      <c r="B185" s="74" t="s">
        <v>510</v>
      </c>
      <c r="C185" s="74" t="s">
        <v>536</v>
      </c>
      <c r="D185" s="74" t="s">
        <v>469</v>
      </c>
      <c r="E185" s="73">
        <v>7934750</v>
      </c>
      <c r="F185" s="73">
        <v>7934750</v>
      </c>
      <c r="G185" s="73">
        <v>6987505.0700000003</v>
      </c>
      <c r="H185" s="2"/>
    </row>
    <row r="186" spans="1:8" outlineLevel="2" x14ac:dyDescent="0.25">
      <c r="A186" s="102" t="s">
        <v>1329</v>
      </c>
      <c r="B186" s="74" t="s">
        <v>510</v>
      </c>
      <c r="C186" s="74" t="s">
        <v>536</v>
      </c>
      <c r="D186" s="74" t="s">
        <v>505</v>
      </c>
      <c r="E186" s="73">
        <v>4052260.1</v>
      </c>
      <c r="F186" s="73">
        <v>4052260.1</v>
      </c>
      <c r="G186" s="73">
        <v>3246166.36</v>
      </c>
      <c r="H186" s="2"/>
    </row>
    <row r="187" spans="1:8" ht="63.75" outlineLevel="1" x14ac:dyDescent="0.25">
      <c r="A187" s="102" t="s">
        <v>1450</v>
      </c>
      <c r="B187" s="74" t="s">
        <v>510</v>
      </c>
      <c r="C187" s="74" t="s">
        <v>534</v>
      </c>
      <c r="D187" s="74" t="s">
        <v>455</v>
      </c>
      <c r="E187" s="73">
        <v>719347</v>
      </c>
      <c r="F187" s="73">
        <v>719347</v>
      </c>
      <c r="G187" s="73">
        <v>707836</v>
      </c>
      <c r="H187" s="2"/>
    </row>
    <row r="188" spans="1:8" ht="25.5" outlineLevel="2" x14ac:dyDescent="0.25">
      <c r="A188" s="102" t="s">
        <v>1193</v>
      </c>
      <c r="B188" s="74" t="s">
        <v>510</v>
      </c>
      <c r="C188" s="74" t="s">
        <v>534</v>
      </c>
      <c r="D188" s="74" t="s">
        <v>469</v>
      </c>
      <c r="E188" s="73">
        <v>719347</v>
      </c>
      <c r="F188" s="73">
        <v>719347</v>
      </c>
      <c r="G188" s="73">
        <v>707836</v>
      </c>
      <c r="H188" s="2"/>
    </row>
    <row r="189" spans="1:8" ht="51" outlineLevel="1" x14ac:dyDescent="0.25">
      <c r="A189" s="102" t="s">
        <v>1449</v>
      </c>
      <c r="B189" s="74" t="s">
        <v>510</v>
      </c>
      <c r="C189" s="74" t="s">
        <v>532</v>
      </c>
      <c r="D189" s="74" t="s">
        <v>455</v>
      </c>
      <c r="E189" s="73">
        <v>1808700</v>
      </c>
      <c r="F189" s="73">
        <v>1808700</v>
      </c>
      <c r="G189" s="73">
        <v>1808700</v>
      </c>
      <c r="H189" s="2"/>
    </row>
    <row r="190" spans="1:8" ht="25.5" outlineLevel="2" x14ac:dyDescent="0.25">
      <c r="A190" s="102" t="s">
        <v>1193</v>
      </c>
      <c r="B190" s="74" t="s">
        <v>510</v>
      </c>
      <c r="C190" s="74" t="s">
        <v>532</v>
      </c>
      <c r="D190" s="74" t="s">
        <v>469</v>
      </c>
      <c r="E190" s="73">
        <v>1808700</v>
      </c>
      <c r="F190" s="73">
        <v>1808700</v>
      </c>
      <c r="G190" s="73">
        <v>1808700</v>
      </c>
      <c r="H190" s="2"/>
    </row>
    <row r="191" spans="1:8" ht="51" outlineLevel="1" x14ac:dyDescent="0.25">
      <c r="A191" s="102" t="s">
        <v>1448</v>
      </c>
      <c r="B191" s="74" t="s">
        <v>510</v>
      </c>
      <c r="C191" s="74" t="s">
        <v>530</v>
      </c>
      <c r="D191" s="74" t="s">
        <v>455</v>
      </c>
      <c r="E191" s="73">
        <v>309931.5</v>
      </c>
      <c r="F191" s="73">
        <v>309931.5</v>
      </c>
      <c r="G191" s="73">
        <v>309931.5</v>
      </c>
      <c r="H191" s="2"/>
    </row>
    <row r="192" spans="1:8" ht="25.5" outlineLevel="2" x14ac:dyDescent="0.25">
      <c r="A192" s="102" t="s">
        <v>1193</v>
      </c>
      <c r="B192" s="74" t="s">
        <v>510</v>
      </c>
      <c r="C192" s="74" t="s">
        <v>530</v>
      </c>
      <c r="D192" s="74" t="s">
        <v>469</v>
      </c>
      <c r="E192" s="73">
        <v>309931.5</v>
      </c>
      <c r="F192" s="73">
        <v>309931.5</v>
      </c>
      <c r="G192" s="73">
        <v>309931.5</v>
      </c>
      <c r="H192" s="2"/>
    </row>
    <row r="193" spans="1:8" ht="38.25" outlineLevel="1" x14ac:dyDescent="0.25">
      <c r="A193" s="102" t="s">
        <v>1447</v>
      </c>
      <c r="B193" s="74" t="s">
        <v>510</v>
      </c>
      <c r="C193" s="74" t="s">
        <v>528</v>
      </c>
      <c r="D193" s="74" t="s">
        <v>455</v>
      </c>
      <c r="E193" s="73">
        <v>64377</v>
      </c>
      <c r="F193" s="73">
        <v>64377</v>
      </c>
      <c r="G193" s="73">
        <v>32763.87</v>
      </c>
      <c r="H193" s="2"/>
    </row>
    <row r="194" spans="1:8" ht="25.5" outlineLevel="2" x14ac:dyDescent="0.25">
      <c r="A194" s="102" t="s">
        <v>1193</v>
      </c>
      <c r="B194" s="74" t="s">
        <v>510</v>
      </c>
      <c r="C194" s="74" t="s">
        <v>528</v>
      </c>
      <c r="D194" s="74" t="s">
        <v>469</v>
      </c>
      <c r="E194" s="73">
        <v>36523</v>
      </c>
      <c r="F194" s="73">
        <v>36523</v>
      </c>
      <c r="G194" s="73">
        <v>4909.87</v>
      </c>
      <c r="H194" s="2"/>
    </row>
    <row r="195" spans="1:8" outlineLevel="2" x14ac:dyDescent="0.25">
      <c r="A195" s="102" t="s">
        <v>1419</v>
      </c>
      <c r="B195" s="74" t="s">
        <v>510</v>
      </c>
      <c r="C195" s="74" t="s">
        <v>528</v>
      </c>
      <c r="D195" s="74" t="s">
        <v>516</v>
      </c>
      <c r="E195" s="73">
        <v>27854</v>
      </c>
      <c r="F195" s="73">
        <v>27854</v>
      </c>
      <c r="G195" s="73">
        <v>27854</v>
      </c>
      <c r="H195" s="2"/>
    </row>
    <row r="196" spans="1:8" ht="51" outlineLevel="1" x14ac:dyDescent="0.25">
      <c r="A196" s="102" t="s">
        <v>1446</v>
      </c>
      <c r="B196" s="74" t="s">
        <v>510</v>
      </c>
      <c r="C196" s="74" t="s">
        <v>526</v>
      </c>
      <c r="D196" s="74" t="s">
        <v>455</v>
      </c>
      <c r="E196" s="73">
        <v>673750</v>
      </c>
      <c r="F196" s="73">
        <v>673750</v>
      </c>
      <c r="G196" s="73">
        <v>499067.55</v>
      </c>
      <c r="H196" s="2"/>
    </row>
    <row r="197" spans="1:8" ht="25.5" outlineLevel="2" x14ac:dyDescent="0.25">
      <c r="A197" s="102" t="s">
        <v>1193</v>
      </c>
      <c r="B197" s="74" t="s">
        <v>510</v>
      </c>
      <c r="C197" s="74" t="s">
        <v>526</v>
      </c>
      <c r="D197" s="74" t="s">
        <v>469</v>
      </c>
      <c r="E197" s="73">
        <v>673750</v>
      </c>
      <c r="F197" s="73">
        <v>673750</v>
      </c>
      <c r="G197" s="73">
        <v>499067.55</v>
      </c>
      <c r="H197" s="2"/>
    </row>
    <row r="198" spans="1:8" ht="25.5" outlineLevel="1" x14ac:dyDescent="0.25">
      <c r="A198" s="102" t="s">
        <v>1445</v>
      </c>
      <c r="B198" s="74" t="s">
        <v>510</v>
      </c>
      <c r="C198" s="74" t="s">
        <v>524</v>
      </c>
      <c r="D198" s="74" t="s">
        <v>455</v>
      </c>
      <c r="E198" s="73">
        <v>1348727.25</v>
      </c>
      <c r="F198" s="73">
        <v>1348727.25</v>
      </c>
      <c r="G198" s="73">
        <v>1116114.6599999999</v>
      </c>
      <c r="H198" s="2"/>
    </row>
    <row r="199" spans="1:8" ht="25.5" outlineLevel="2" x14ac:dyDescent="0.25">
      <c r="A199" s="102" t="s">
        <v>1193</v>
      </c>
      <c r="B199" s="74" t="s">
        <v>510</v>
      </c>
      <c r="C199" s="74" t="s">
        <v>524</v>
      </c>
      <c r="D199" s="74" t="s">
        <v>469</v>
      </c>
      <c r="E199" s="73">
        <v>1348727.25</v>
      </c>
      <c r="F199" s="73">
        <v>1348727.25</v>
      </c>
      <c r="G199" s="73">
        <v>1116114.6599999999</v>
      </c>
      <c r="H199" s="2"/>
    </row>
    <row r="200" spans="1:8" ht="51" outlineLevel="1" x14ac:dyDescent="0.25">
      <c r="A200" s="102" t="s">
        <v>1444</v>
      </c>
      <c r="B200" s="74" t="s">
        <v>510</v>
      </c>
      <c r="C200" s="74" t="s">
        <v>522</v>
      </c>
      <c r="D200" s="74" t="s">
        <v>455</v>
      </c>
      <c r="E200" s="73">
        <v>318686</v>
      </c>
      <c r="F200" s="73">
        <v>318686</v>
      </c>
      <c r="G200" s="73">
        <v>318686</v>
      </c>
      <c r="H200" s="2"/>
    </row>
    <row r="201" spans="1:8" ht="25.5" outlineLevel="2" x14ac:dyDescent="0.25">
      <c r="A201" s="102" t="s">
        <v>1193</v>
      </c>
      <c r="B201" s="74" t="s">
        <v>510</v>
      </c>
      <c r="C201" s="74" t="s">
        <v>522</v>
      </c>
      <c r="D201" s="74" t="s">
        <v>469</v>
      </c>
      <c r="E201" s="73">
        <v>318686</v>
      </c>
      <c r="F201" s="73">
        <v>318686</v>
      </c>
      <c r="G201" s="73">
        <v>318686</v>
      </c>
      <c r="H201" s="2"/>
    </row>
    <row r="202" spans="1:8" ht="76.5" outlineLevel="1" x14ac:dyDescent="0.25">
      <c r="A202" s="102" t="s">
        <v>1443</v>
      </c>
      <c r="B202" s="74" t="s">
        <v>510</v>
      </c>
      <c r="C202" s="74" t="s">
        <v>520</v>
      </c>
      <c r="D202" s="74" t="s">
        <v>455</v>
      </c>
      <c r="E202" s="73">
        <v>149000</v>
      </c>
      <c r="F202" s="73">
        <v>149000</v>
      </c>
      <c r="G202" s="73">
        <v>144000</v>
      </c>
      <c r="H202" s="2"/>
    </row>
    <row r="203" spans="1:8" ht="25.5" outlineLevel="2" x14ac:dyDescent="0.25">
      <c r="A203" s="102" t="s">
        <v>1193</v>
      </c>
      <c r="B203" s="74" t="s">
        <v>510</v>
      </c>
      <c r="C203" s="74" t="s">
        <v>520</v>
      </c>
      <c r="D203" s="74" t="s">
        <v>469</v>
      </c>
      <c r="E203" s="73">
        <v>149000</v>
      </c>
      <c r="F203" s="73">
        <v>149000</v>
      </c>
      <c r="G203" s="73">
        <v>144000</v>
      </c>
      <c r="H203" s="2"/>
    </row>
    <row r="204" spans="1:8" ht="76.5" outlineLevel="1" x14ac:dyDescent="0.25">
      <c r="A204" s="102" t="s">
        <v>1442</v>
      </c>
      <c r="B204" s="74" t="s">
        <v>510</v>
      </c>
      <c r="C204" s="74" t="s">
        <v>517</v>
      </c>
      <c r="D204" s="74" t="s">
        <v>455</v>
      </c>
      <c r="E204" s="73">
        <v>256060</v>
      </c>
      <c r="F204" s="73">
        <v>256060</v>
      </c>
      <c r="G204" s="73">
        <v>214060</v>
      </c>
      <c r="H204" s="2"/>
    </row>
    <row r="205" spans="1:8" ht="25.5" outlineLevel="2" x14ac:dyDescent="0.25">
      <c r="A205" s="102" t="s">
        <v>1193</v>
      </c>
      <c r="B205" s="74" t="s">
        <v>510</v>
      </c>
      <c r="C205" s="74" t="s">
        <v>517</v>
      </c>
      <c r="D205" s="74" t="s">
        <v>469</v>
      </c>
      <c r="E205" s="73">
        <v>210000</v>
      </c>
      <c r="F205" s="73">
        <v>210000</v>
      </c>
      <c r="G205" s="73">
        <v>168000</v>
      </c>
      <c r="H205" s="2"/>
    </row>
    <row r="206" spans="1:8" outlineLevel="2" x14ac:dyDescent="0.25">
      <c r="A206" s="102" t="s">
        <v>1419</v>
      </c>
      <c r="B206" s="74" t="s">
        <v>510</v>
      </c>
      <c r="C206" s="74" t="s">
        <v>517</v>
      </c>
      <c r="D206" s="74" t="s">
        <v>516</v>
      </c>
      <c r="E206" s="73">
        <v>46060</v>
      </c>
      <c r="F206" s="73">
        <v>46060</v>
      </c>
      <c r="G206" s="73">
        <v>46060</v>
      </c>
      <c r="H206" s="2"/>
    </row>
    <row r="207" spans="1:8" ht="102" outlineLevel="1" x14ac:dyDescent="0.25">
      <c r="A207" s="102" t="s">
        <v>1441</v>
      </c>
      <c r="B207" s="74" t="s">
        <v>510</v>
      </c>
      <c r="C207" s="74" t="s">
        <v>514</v>
      </c>
      <c r="D207" s="74" t="s">
        <v>455</v>
      </c>
      <c r="E207" s="73">
        <v>19762217.18</v>
      </c>
      <c r="F207" s="73">
        <v>19762217.18</v>
      </c>
      <c r="G207" s="73">
        <v>19762217.18</v>
      </c>
      <c r="H207" s="2"/>
    </row>
    <row r="208" spans="1:8" ht="89.25" outlineLevel="2" x14ac:dyDescent="0.25">
      <c r="A208" s="102" t="s">
        <v>1352</v>
      </c>
      <c r="B208" s="74" t="s">
        <v>510</v>
      </c>
      <c r="C208" s="74" t="s">
        <v>514</v>
      </c>
      <c r="D208" s="74" t="s">
        <v>478</v>
      </c>
      <c r="E208" s="73">
        <v>19762217.18</v>
      </c>
      <c r="F208" s="73">
        <v>19762217.18</v>
      </c>
      <c r="G208" s="73">
        <v>19762217.18</v>
      </c>
      <c r="H208" s="2"/>
    </row>
    <row r="209" spans="1:8" ht="114.75" outlineLevel="1" x14ac:dyDescent="0.25">
      <c r="A209" s="102" t="s">
        <v>1440</v>
      </c>
      <c r="B209" s="74" t="s">
        <v>510</v>
      </c>
      <c r="C209" s="74" t="s">
        <v>512</v>
      </c>
      <c r="D209" s="74" t="s">
        <v>455</v>
      </c>
      <c r="E209" s="73">
        <v>4450000</v>
      </c>
      <c r="F209" s="73">
        <v>4450000</v>
      </c>
      <c r="G209" s="73">
        <v>4450000</v>
      </c>
      <c r="H209" s="2"/>
    </row>
    <row r="210" spans="1:8" ht="89.25" outlineLevel="2" x14ac:dyDescent="0.25">
      <c r="A210" s="102" t="s">
        <v>1352</v>
      </c>
      <c r="B210" s="74" t="s">
        <v>510</v>
      </c>
      <c r="C210" s="74" t="s">
        <v>512</v>
      </c>
      <c r="D210" s="74" t="s">
        <v>478</v>
      </c>
      <c r="E210" s="73">
        <v>4450000</v>
      </c>
      <c r="F210" s="73">
        <v>4450000</v>
      </c>
      <c r="G210" s="73">
        <v>4450000</v>
      </c>
      <c r="H210" s="2"/>
    </row>
    <row r="211" spans="1:8" ht="76.5" outlineLevel="1" x14ac:dyDescent="0.25">
      <c r="A211" s="102" t="s">
        <v>1439</v>
      </c>
      <c r="B211" s="74" t="s">
        <v>510</v>
      </c>
      <c r="C211" s="74" t="s">
        <v>509</v>
      </c>
      <c r="D211" s="74" t="s">
        <v>455</v>
      </c>
      <c r="E211" s="73">
        <v>1079350</v>
      </c>
      <c r="F211" s="73">
        <v>1079350</v>
      </c>
      <c r="G211" s="73">
        <v>600000</v>
      </c>
      <c r="H211" s="2"/>
    </row>
    <row r="212" spans="1:8" ht="25.5" outlineLevel="2" x14ac:dyDescent="0.25">
      <c r="A212" s="102" t="s">
        <v>1193</v>
      </c>
      <c r="B212" s="74" t="s">
        <v>510</v>
      </c>
      <c r="C212" s="74" t="s">
        <v>509</v>
      </c>
      <c r="D212" s="74" t="s">
        <v>469</v>
      </c>
      <c r="E212" s="73">
        <v>1079350</v>
      </c>
      <c r="F212" s="73">
        <v>1079350</v>
      </c>
      <c r="G212" s="73">
        <v>600000</v>
      </c>
      <c r="H212" s="2"/>
    </row>
    <row r="213" spans="1:8" ht="51" outlineLevel="1" x14ac:dyDescent="0.25">
      <c r="A213" s="102" t="s">
        <v>1438</v>
      </c>
      <c r="B213" s="74" t="s">
        <v>510</v>
      </c>
      <c r="C213" s="74" t="s">
        <v>1073</v>
      </c>
      <c r="D213" s="74" t="s">
        <v>455</v>
      </c>
      <c r="E213" s="73">
        <v>104466.27</v>
      </c>
      <c r="F213" s="73">
        <v>104466.27</v>
      </c>
      <c r="G213" s="73">
        <v>104466.27</v>
      </c>
      <c r="H213" s="2"/>
    </row>
    <row r="214" spans="1:8" ht="25.5" outlineLevel="2" x14ac:dyDescent="0.25">
      <c r="A214" s="102" t="s">
        <v>1193</v>
      </c>
      <c r="B214" s="74" t="s">
        <v>510</v>
      </c>
      <c r="C214" s="74" t="s">
        <v>1073</v>
      </c>
      <c r="D214" s="74" t="s">
        <v>469</v>
      </c>
      <c r="E214" s="73">
        <v>104466.27</v>
      </c>
      <c r="F214" s="73">
        <v>104466.27</v>
      </c>
      <c r="G214" s="73">
        <v>104466.27</v>
      </c>
      <c r="H214" s="2"/>
    </row>
    <row r="215" spans="1:8" ht="165.75" outlineLevel="1" x14ac:dyDescent="0.25">
      <c r="A215" s="102" t="s">
        <v>1437</v>
      </c>
      <c r="B215" s="74" t="s">
        <v>510</v>
      </c>
      <c r="C215" s="74" t="s">
        <v>769</v>
      </c>
      <c r="D215" s="74" t="s">
        <v>455</v>
      </c>
      <c r="E215" s="73">
        <v>0</v>
      </c>
      <c r="F215" s="73">
        <v>368000</v>
      </c>
      <c r="G215" s="73">
        <v>368000</v>
      </c>
      <c r="H215" s="2"/>
    </row>
    <row r="216" spans="1:8" ht="25.5" outlineLevel="2" x14ac:dyDescent="0.25">
      <c r="A216" s="102" t="s">
        <v>1184</v>
      </c>
      <c r="B216" s="74" t="s">
        <v>510</v>
      </c>
      <c r="C216" s="74" t="s">
        <v>769</v>
      </c>
      <c r="D216" s="74" t="s">
        <v>543</v>
      </c>
      <c r="E216" s="73">
        <v>0</v>
      </c>
      <c r="F216" s="73">
        <v>368000</v>
      </c>
      <c r="G216" s="73">
        <v>368000</v>
      </c>
      <c r="H216" s="2"/>
    </row>
    <row r="217" spans="1:8" ht="89.25" outlineLevel="1" x14ac:dyDescent="0.25">
      <c r="A217" s="102" t="s">
        <v>1436</v>
      </c>
      <c r="B217" s="74" t="s">
        <v>510</v>
      </c>
      <c r="C217" s="74" t="s">
        <v>825</v>
      </c>
      <c r="D217" s="74" t="s">
        <v>455</v>
      </c>
      <c r="E217" s="73">
        <f>321000+33000</f>
        <v>354000</v>
      </c>
      <c r="F217" s="73">
        <v>321000</v>
      </c>
      <c r="G217" s="73">
        <v>0</v>
      </c>
      <c r="H217" s="2"/>
    </row>
    <row r="218" spans="1:8" outlineLevel="2" x14ac:dyDescent="0.25">
      <c r="A218" s="102" t="s">
        <v>1433</v>
      </c>
      <c r="B218" s="74" t="s">
        <v>510</v>
      </c>
      <c r="C218" s="74" t="s">
        <v>825</v>
      </c>
      <c r="D218" s="74" t="s">
        <v>815</v>
      </c>
      <c r="E218" s="73">
        <f>321000+33000</f>
        <v>354000</v>
      </c>
      <c r="F218" s="73">
        <v>321000</v>
      </c>
      <c r="G218" s="73">
        <v>0</v>
      </c>
      <c r="H218" s="2"/>
    </row>
    <row r="219" spans="1:8" ht="51" outlineLevel="1" x14ac:dyDescent="0.25">
      <c r="A219" s="102" t="s">
        <v>1435</v>
      </c>
      <c r="B219" s="74" t="s">
        <v>510</v>
      </c>
      <c r="C219" s="74" t="s">
        <v>819</v>
      </c>
      <c r="D219" s="74" t="s">
        <v>455</v>
      </c>
      <c r="E219" s="73">
        <v>300000</v>
      </c>
      <c r="F219" s="73">
        <v>300000</v>
      </c>
      <c r="G219" s="73">
        <v>0</v>
      </c>
      <c r="H219" s="2"/>
    </row>
    <row r="220" spans="1:8" outlineLevel="2" x14ac:dyDescent="0.25">
      <c r="A220" s="102" t="s">
        <v>1433</v>
      </c>
      <c r="B220" s="74" t="s">
        <v>510</v>
      </c>
      <c r="C220" s="74" t="s">
        <v>819</v>
      </c>
      <c r="D220" s="74" t="s">
        <v>815</v>
      </c>
      <c r="E220" s="73">
        <v>300000</v>
      </c>
      <c r="F220" s="73">
        <v>300000</v>
      </c>
      <c r="G220" s="73">
        <v>0</v>
      </c>
      <c r="H220" s="2"/>
    </row>
    <row r="221" spans="1:8" ht="102" outlineLevel="1" x14ac:dyDescent="0.25">
      <c r="A221" s="102" t="s">
        <v>1434</v>
      </c>
      <c r="B221" s="74" t="s">
        <v>510</v>
      </c>
      <c r="C221" s="74" t="s">
        <v>816</v>
      </c>
      <c r="D221" s="74" t="s">
        <v>455</v>
      </c>
      <c r="E221" s="73">
        <f>153434.56+35607.12</f>
        <v>189041.68</v>
      </c>
      <c r="F221" s="73">
        <v>153434.56</v>
      </c>
      <c r="G221" s="73">
        <v>0</v>
      </c>
      <c r="H221" s="2"/>
    </row>
    <row r="222" spans="1:8" outlineLevel="2" x14ac:dyDescent="0.25">
      <c r="A222" s="102" t="s">
        <v>1433</v>
      </c>
      <c r="B222" s="74" t="s">
        <v>510</v>
      </c>
      <c r="C222" s="74" t="s">
        <v>816</v>
      </c>
      <c r="D222" s="74" t="s">
        <v>815</v>
      </c>
      <c r="E222" s="73">
        <f>153434.56+35607.12</f>
        <v>189041.68</v>
      </c>
      <c r="F222" s="73">
        <v>153434.56</v>
      </c>
      <c r="G222" s="73">
        <v>0</v>
      </c>
      <c r="H222" s="2"/>
    </row>
    <row r="223" spans="1:8" x14ac:dyDescent="0.25">
      <c r="A223" s="102" t="s">
        <v>1432</v>
      </c>
      <c r="B223" s="74" t="s">
        <v>1070</v>
      </c>
      <c r="C223" s="74" t="s">
        <v>457</v>
      </c>
      <c r="D223" s="74" t="s">
        <v>455</v>
      </c>
      <c r="E223" s="73">
        <v>2606809</v>
      </c>
      <c r="F223" s="73">
        <v>2606809</v>
      </c>
      <c r="G223" s="73">
        <v>2602601.3199999998</v>
      </c>
      <c r="H223" s="2"/>
    </row>
    <row r="224" spans="1:8" ht="51" outlineLevel="1" x14ac:dyDescent="0.25">
      <c r="A224" s="102" t="s">
        <v>1431</v>
      </c>
      <c r="B224" s="74" t="s">
        <v>1070</v>
      </c>
      <c r="C224" s="74" t="s">
        <v>1069</v>
      </c>
      <c r="D224" s="74" t="s">
        <v>455</v>
      </c>
      <c r="E224" s="73">
        <v>2606809</v>
      </c>
      <c r="F224" s="73">
        <v>2606809</v>
      </c>
      <c r="G224" s="73">
        <v>2602601.3199999998</v>
      </c>
      <c r="H224" s="2"/>
    </row>
    <row r="225" spans="1:8" ht="38.25" outlineLevel="2" x14ac:dyDescent="0.25">
      <c r="A225" s="102" t="s">
        <v>1430</v>
      </c>
      <c r="B225" s="74" t="s">
        <v>1070</v>
      </c>
      <c r="C225" s="74" t="s">
        <v>1069</v>
      </c>
      <c r="D225" s="74" t="s">
        <v>797</v>
      </c>
      <c r="E225" s="73">
        <f>1831056.14-9158.02</f>
        <v>1821898.1199999999</v>
      </c>
      <c r="F225" s="73">
        <v>1831056.14</v>
      </c>
      <c r="G225" s="73">
        <v>1831056.14</v>
      </c>
      <c r="H225" s="2"/>
    </row>
    <row r="226" spans="1:8" ht="51" outlineLevel="2" x14ac:dyDescent="0.25">
      <c r="A226" s="102" t="s">
        <v>1429</v>
      </c>
      <c r="B226" s="74" t="s">
        <v>1070</v>
      </c>
      <c r="C226" s="74" t="s">
        <v>1069</v>
      </c>
      <c r="D226" s="74" t="s">
        <v>787</v>
      </c>
      <c r="E226" s="73">
        <v>60778.8</v>
      </c>
      <c r="F226" s="73">
        <v>60778.8</v>
      </c>
      <c r="G226" s="73">
        <v>60624.09</v>
      </c>
      <c r="H226" s="2"/>
    </row>
    <row r="227" spans="1:8" ht="63.75" outlineLevel="2" x14ac:dyDescent="0.25">
      <c r="A227" s="102" t="s">
        <v>1428</v>
      </c>
      <c r="B227" s="74" t="s">
        <v>1070</v>
      </c>
      <c r="C227" s="74" t="s">
        <v>1069</v>
      </c>
      <c r="D227" s="74" t="s">
        <v>794</v>
      </c>
      <c r="E227" s="73">
        <f>487377.86+4000</f>
        <v>491377.86</v>
      </c>
      <c r="F227" s="73">
        <v>487377.86</v>
      </c>
      <c r="G227" s="73">
        <v>483845.98</v>
      </c>
      <c r="H227" s="2"/>
    </row>
    <row r="228" spans="1:8" ht="25.5" outlineLevel="2" x14ac:dyDescent="0.25">
      <c r="A228" s="102" t="s">
        <v>1193</v>
      </c>
      <c r="B228" s="74" t="s">
        <v>1070</v>
      </c>
      <c r="C228" s="74" t="s">
        <v>1069</v>
      </c>
      <c r="D228" s="74" t="s">
        <v>469</v>
      </c>
      <c r="E228" s="73">
        <f>83277.62+2876.67</f>
        <v>86154.29</v>
      </c>
      <c r="F228" s="73">
        <v>83277.62</v>
      </c>
      <c r="G228" s="73">
        <v>82756.53</v>
      </c>
      <c r="H228" s="2"/>
    </row>
    <row r="229" spans="1:8" outlineLevel="2" x14ac:dyDescent="0.25">
      <c r="A229" s="102" t="s">
        <v>1329</v>
      </c>
      <c r="B229" s="74" t="s">
        <v>1070</v>
      </c>
      <c r="C229" s="74" t="s">
        <v>1069</v>
      </c>
      <c r="D229" s="74" t="s">
        <v>505</v>
      </c>
      <c r="E229" s="73">
        <f>144318.58+2281.35</f>
        <v>146599.93</v>
      </c>
      <c r="F229" s="73">
        <v>144318.57999999999</v>
      </c>
      <c r="G229" s="73">
        <v>144318.57999999999</v>
      </c>
      <c r="H229" s="2"/>
    </row>
    <row r="230" spans="1:8" ht="51" x14ac:dyDescent="0.25">
      <c r="A230" s="102" t="s">
        <v>1427</v>
      </c>
      <c r="B230" s="74" t="s">
        <v>766</v>
      </c>
      <c r="C230" s="74" t="s">
        <v>457</v>
      </c>
      <c r="D230" s="74" t="s">
        <v>455</v>
      </c>
      <c r="E230" s="73">
        <v>39376704.43</v>
      </c>
      <c r="F230" s="73">
        <v>39376704.43</v>
      </c>
      <c r="G230" s="73">
        <v>37900904.840000004</v>
      </c>
      <c r="H230" s="2"/>
    </row>
    <row r="231" spans="1:8" ht="38.25" outlineLevel="1" x14ac:dyDescent="0.25">
      <c r="A231" s="102" t="s">
        <v>1426</v>
      </c>
      <c r="B231" s="74" t="s">
        <v>766</v>
      </c>
      <c r="C231" s="74" t="s">
        <v>1067</v>
      </c>
      <c r="D231" s="74" t="s">
        <v>455</v>
      </c>
      <c r="E231" s="73">
        <v>2447102.31</v>
      </c>
      <c r="F231" s="73">
        <v>2447102.31</v>
      </c>
      <c r="G231" s="73">
        <v>2078024.37</v>
      </c>
      <c r="H231" s="2"/>
    </row>
    <row r="232" spans="1:8" ht="25.5" outlineLevel="2" x14ac:dyDescent="0.25">
      <c r="A232" s="102" t="s">
        <v>1193</v>
      </c>
      <c r="B232" s="74" t="s">
        <v>766</v>
      </c>
      <c r="C232" s="74" t="s">
        <v>1067</v>
      </c>
      <c r="D232" s="74" t="s">
        <v>469</v>
      </c>
      <c r="E232" s="73">
        <v>2447102.31</v>
      </c>
      <c r="F232" s="73">
        <v>2447102.31</v>
      </c>
      <c r="G232" s="73">
        <v>2078024.37</v>
      </c>
      <c r="H232" s="2"/>
    </row>
    <row r="233" spans="1:8" ht="38.25" outlineLevel="1" x14ac:dyDescent="0.25">
      <c r="A233" s="102" t="s">
        <v>1425</v>
      </c>
      <c r="B233" s="74" t="s">
        <v>766</v>
      </c>
      <c r="C233" s="74" t="s">
        <v>1065</v>
      </c>
      <c r="D233" s="74" t="s">
        <v>455</v>
      </c>
      <c r="E233" s="73">
        <v>114900</v>
      </c>
      <c r="F233" s="73">
        <v>114900</v>
      </c>
      <c r="G233" s="73">
        <v>114900</v>
      </c>
      <c r="H233" s="2"/>
    </row>
    <row r="234" spans="1:8" ht="25.5" outlineLevel="2" x14ac:dyDescent="0.25">
      <c r="A234" s="102" t="s">
        <v>1193</v>
      </c>
      <c r="B234" s="74" t="s">
        <v>766</v>
      </c>
      <c r="C234" s="74" t="s">
        <v>1065</v>
      </c>
      <c r="D234" s="74" t="s">
        <v>469</v>
      </c>
      <c r="E234" s="73">
        <v>114900</v>
      </c>
      <c r="F234" s="73">
        <v>114900</v>
      </c>
      <c r="G234" s="73">
        <v>114900</v>
      </c>
      <c r="H234" s="2"/>
    </row>
    <row r="235" spans="1:8" ht="63.75" outlineLevel="1" x14ac:dyDescent="0.25">
      <c r="A235" s="102" t="s">
        <v>1424</v>
      </c>
      <c r="B235" s="74" t="s">
        <v>766</v>
      </c>
      <c r="C235" s="74" t="s">
        <v>1062</v>
      </c>
      <c r="D235" s="74" t="s">
        <v>455</v>
      </c>
      <c r="E235" s="73">
        <v>474488.5</v>
      </c>
      <c r="F235" s="73">
        <v>474488.5</v>
      </c>
      <c r="G235" s="73">
        <v>474488.5</v>
      </c>
      <c r="H235" s="2"/>
    </row>
    <row r="236" spans="1:8" outlineLevel="2" x14ac:dyDescent="0.25">
      <c r="A236" s="102" t="s">
        <v>1423</v>
      </c>
      <c r="B236" s="74" t="s">
        <v>766</v>
      </c>
      <c r="C236" s="74" t="s">
        <v>1062</v>
      </c>
      <c r="D236" s="74" t="s">
        <v>1061</v>
      </c>
      <c r="E236" s="73">
        <v>474488.5</v>
      </c>
      <c r="F236" s="73">
        <v>474488.5</v>
      </c>
      <c r="G236" s="73">
        <v>474488.5</v>
      </c>
      <c r="H236" s="2"/>
    </row>
    <row r="237" spans="1:8" ht="63.75" outlineLevel="1" x14ac:dyDescent="0.25">
      <c r="A237" s="102" t="s">
        <v>1422</v>
      </c>
      <c r="B237" s="74" t="s">
        <v>766</v>
      </c>
      <c r="C237" s="74" t="s">
        <v>765</v>
      </c>
      <c r="D237" s="74" t="s">
        <v>455</v>
      </c>
      <c r="E237" s="73">
        <v>283320.52</v>
      </c>
      <c r="F237" s="73">
        <v>283320.52</v>
      </c>
      <c r="G237" s="73">
        <v>283320.52</v>
      </c>
      <c r="H237" s="2"/>
    </row>
    <row r="238" spans="1:8" ht="25.5" outlineLevel="2" x14ac:dyDescent="0.25">
      <c r="A238" s="102" t="s">
        <v>1184</v>
      </c>
      <c r="B238" s="74" t="s">
        <v>766</v>
      </c>
      <c r="C238" s="74" t="s">
        <v>765</v>
      </c>
      <c r="D238" s="74" t="s">
        <v>543</v>
      </c>
      <c r="E238" s="73">
        <v>283320.52</v>
      </c>
      <c r="F238" s="73">
        <v>283320.52</v>
      </c>
      <c r="G238" s="73">
        <v>283320.52</v>
      </c>
      <c r="H238" s="2"/>
    </row>
    <row r="239" spans="1:8" ht="76.5" outlineLevel="1" x14ac:dyDescent="0.25">
      <c r="A239" s="102" t="s">
        <v>1196</v>
      </c>
      <c r="B239" s="74" t="s">
        <v>766</v>
      </c>
      <c r="C239" s="74" t="s">
        <v>1060</v>
      </c>
      <c r="D239" s="74" t="s">
        <v>455</v>
      </c>
      <c r="E239" s="73">
        <v>394330.23</v>
      </c>
      <c r="F239" s="73">
        <v>394330.23</v>
      </c>
      <c r="G239" s="73">
        <v>394330.23</v>
      </c>
      <c r="H239" s="2"/>
    </row>
    <row r="240" spans="1:8" ht="38.25" outlineLevel="2" x14ac:dyDescent="0.25">
      <c r="A240" s="102" t="s">
        <v>1330</v>
      </c>
      <c r="B240" s="74" t="s">
        <v>766</v>
      </c>
      <c r="C240" s="74" t="s">
        <v>1060</v>
      </c>
      <c r="D240" s="74" t="s">
        <v>778</v>
      </c>
      <c r="E240" s="73">
        <v>394330.23</v>
      </c>
      <c r="F240" s="73">
        <v>394330.23</v>
      </c>
      <c r="G240" s="73">
        <v>394330.23</v>
      </c>
      <c r="H240" s="2"/>
    </row>
    <row r="241" spans="1:8" ht="25.5" outlineLevel="1" x14ac:dyDescent="0.25">
      <c r="A241" s="102" t="s">
        <v>1421</v>
      </c>
      <c r="B241" s="74" t="s">
        <v>766</v>
      </c>
      <c r="C241" s="74" t="s">
        <v>1058</v>
      </c>
      <c r="D241" s="74" t="s">
        <v>455</v>
      </c>
      <c r="E241" s="73">
        <v>32678185.760000002</v>
      </c>
      <c r="F241" s="73">
        <v>32678185.760000002</v>
      </c>
      <c r="G241" s="73">
        <v>31843385.59</v>
      </c>
      <c r="H241" s="2"/>
    </row>
    <row r="242" spans="1:8" outlineLevel="2" x14ac:dyDescent="0.25">
      <c r="A242" s="102" t="s">
        <v>1237</v>
      </c>
      <c r="B242" s="74" t="s">
        <v>766</v>
      </c>
      <c r="C242" s="74" t="s">
        <v>1058</v>
      </c>
      <c r="D242" s="74" t="s">
        <v>780</v>
      </c>
      <c r="E242" s="73">
        <v>23093140.77</v>
      </c>
      <c r="F242" s="73">
        <v>23093140.77</v>
      </c>
      <c r="G242" s="73">
        <v>23092279.890000001</v>
      </c>
      <c r="H242" s="2"/>
    </row>
    <row r="243" spans="1:8" ht="38.25" outlineLevel="2" x14ac:dyDescent="0.25">
      <c r="A243" s="102" t="s">
        <v>1330</v>
      </c>
      <c r="B243" s="74" t="s">
        <v>766</v>
      </c>
      <c r="C243" s="74" t="s">
        <v>1058</v>
      </c>
      <c r="D243" s="74" t="s">
        <v>778</v>
      </c>
      <c r="E243" s="73">
        <f>13395-5200</f>
        <v>8195</v>
      </c>
      <c r="F243" s="73">
        <v>13395</v>
      </c>
      <c r="G243" s="73">
        <v>13395</v>
      </c>
      <c r="H243" s="2"/>
    </row>
    <row r="244" spans="1:8" ht="51" outlineLevel="2" x14ac:dyDescent="0.25">
      <c r="A244" s="102" t="s">
        <v>1236</v>
      </c>
      <c r="B244" s="74" t="s">
        <v>766</v>
      </c>
      <c r="C244" s="74" t="s">
        <v>1058</v>
      </c>
      <c r="D244" s="74" t="s">
        <v>776</v>
      </c>
      <c r="E244" s="73">
        <v>7350825.3300000001</v>
      </c>
      <c r="F244" s="73">
        <v>7350825.3300000001</v>
      </c>
      <c r="G244" s="73">
        <v>7300157.2000000002</v>
      </c>
      <c r="H244" s="2"/>
    </row>
    <row r="245" spans="1:8" ht="25.5" outlineLevel="2" x14ac:dyDescent="0.25">
      <c r="A245" s="102" t="s">
        <v>1193</v>
      </c>
      <c r="B245" s="74" t="s">
        <v>766</v>
      </c>
      <c r="C245" s="74" t="s">
        <v>1058</v>
      </c>
      <c r="D245" s="74" t="s">
        <v>469</v>
      </c>
      <c r="E245" s="73">
        <f>2210920.66+5200</f>
        <v>2216120.66</v>
      </c>
      <c r="F245" s="73">
        <v>2210920.66</v>
      </c>
      <c r="G245" s="73">
        <v>1427649.5</v>
      </c>
      <c r="H245" s="2"/>
    </row>
    <row r="246" spans="1:8" outlineLevel="2" x14ac:dyDescent="0.25">
      <c r="A246" s="102" t="s">
        <v>1329</v>
      </c>
      <c r="B246" s="74" t="s">
        <v>766</v>
      </c>
      <c r="C246" s="74" t="s">
        <v>1058</v>
      </c>
      <c r="D246" s="74" t="s">
        <v>505</v>
      </c>
      <c r="E246" s="73">
        <v>0</v>
      </c>
      <c r="F246" s="73">
        <v>0</v>
      </c>
      <c r="G246" s="73">
        <v>0</v>
      </c>
      <c r="H246" s="2"/>
    </row>
    <row r="247" spans="1:8" outlineLevel="2" x14ac:dyDescent="0.25">
      <c r="A247" s="102" t="s">
        <v>1419</v>
      </c>
      <c r="B247" s="74" t="s">
        <v>766</v>
      </c>
      <c r="C247" s="74" t="s">
        <v>1058</v>
      </c>
      <c r="D247" s="74" t="s">
        <v>516</v>
      </c>
      <c r="E247" s="73">
        <v>9904</v>
      </c>
      <c r="F247" s="73">
        <v>9904</v>
      </c>
      <c r="G247" s="73">
        <v>9904</v>
      </c>
      <c r="H247" s="2"/>
    </row>
    <row r="248" spans="1:8" ht="38.25" outlineLevel="1" x14ac:dyDescent="0.25">
      <c r="A248" s="102" t="s">
        <v>1420</v>
      </c>
      <c r="B248" s="74" t="s">
        <v>766</v>
      </c>
      <c r="C248" s="74" t="s">
        <v>1056</v>
      </c>
      <c r="D248" s="74" t="s">
        <v>455</v>
      </c>
      <c r="E248" s="73">
        <v>2984377.11</v>
      </c>
      <c r="F248" s="73">
        <v>2984377.11</v>
      </c>
      <c r="G248" s="73">
        <v>2712455.63</v>
      </c>
      <c r="H248" s="2"/>
    </row>
    <row r="249" spans="1:8" ht="38.25" outlineLevel="2" x14ac:dyDescent="0.25">
      <c r="A249" s="102" t="s">
        <v>1330</v>
      </c>
      <c r="B249" s="74" t="s">
        <v>766</v>
      </c>
      <c r="C249" s="74" t="s">
        <v>1056</v>
      </c>
      <c r="D249" s="74" t="s">
        <v>778</v>
      </c>
      <c r="E249" s="73">
        <v>218800</v>
      </c>
      <c r="F249" s="73">
        <v>218800</v>
      </c>
      <c r="G249" s="73">
        <v>180954</v>
      </c>
      <c r="H249" s="2"/>
    </row>
    <row r="250" spans="1:8" ht="25.5" outlineLevel="2" x14ac:dyDescent="0.25">
      <c r="A250" s="102" t="s">
        <v>1193</v>
      </c>
      <c r="B250" s="74" t="s">
        <v>766</v>
      </c>
      <c r="C250" s="74" t="s">
        <v>1056</v>
      </c>
      <c r="D250" s="74" t="s">
        <v>469</v>
      </c>
      <c r="E250" s="73">
        <v>2748732.11</v>
      </c>
      <c r="F250" s="73">
        <v>2748732.11</v>
      </c>
      <c r="G250" s="73">
        <v>2514658.63</v>
      </c>
      <c r="H250" s="2"/>
    </row>
    <row r="251" spans="1:8" ht="25.5" outlineLevel="2" x14ac:dyDescent="0.25">
      <c r="A251" s="102" t="s">
        <v>1327</v>
      </c>
      <c r="B251" s="74" t="s">
        <v>766</v>
      </c>
      <c r="C251" s="74" t="s">
        <v>1056</v>
      </c>
      <c r="D251" s="74" t="s">
        <v>912</v>
      </c>
      <c r="E251" s="73">
        <v>3486</v>
      </c>
      <c r="F251" s="73">
        <v>3486</v>
      </c>
      <c r="G251" s="73">
        <v>3484</v>
      </c>
      <c r="H251" s="2"/>
    </row>
    <row r="252" spans="1:8" outlineLevel="2" x14ac:dyDescent="0.25">
      <c r="A252" s="102" t="s">
        <v>1419</v>
      </c>
      <c r="B252" s="74" t="s">
        <v>766</v>
      </c>
      <c r="C252" s="74" t="s">
        <v>1056</v>
      </c>
      <c r="D252" s="74" t="s">
        <v>516</v>
      </c>
      <c r="E252" s="73">
        <v>13359</v>
      </c>
      <c r="F252" s="73">
        <v>13359</v>
      </c>
      <c r="G252" s="73">
        <v>13359</v>
      </c>
      <c r="H252" s="2"/>
    </row>
    <row r="253" spans="1:8" ht="38.25" x14ac:dyDescent="0.25">
      <c r="A253" s="102" t="s">
        <v>1418</v>
      </c>
      <c r="B253" s="74" t="s">
        <v>1054</v>
      </c>
      <c r="C253" s="74" t="s">
        <v>457</v>
      </c>
      <c r="D253" s="74" t="s">
        <v>455</v>
      </c>
      <c r="E253" s="73">
        <v>2690080</v>
      </c>
      <c r="F253" s="73">
        <v>2690080</v>
      </c>
      <c r="G253" s="73">
        <v>1162372</v>
      </c>
      <c r="H253" s="2"/>
    </row>
    <row r="254" spans="1:8" ht="51" outlineLevel="1" x14ac:dyDescent="0.25">
      <c r="A254" s="102" t="s">
        <v>1202</v>
      </c>
      <c r="B254" s="74" t="s">
        <v>1054</v>
      </c>
      <c r="C254" s="74" t="s">
        <v>582</v>
      </c>
      <c r="D254" s="74" t="s">
        <v>455</v>
      </c>
      <c r="E254" s="73">
        <v>2690080</v>
      </c>
      <c r="F254" s="73">
        <v>2690080</v>
      </c>
      <c r="G254" s="73">
        <v>1162372</v>
      </c>
      <c r="H254" s="2"/>
    </row>
    <row r="255" spans="1:8" ht="25.5" outlineLevel="2" x14ac:dyDescent="0.25">
      <c r="A255" s="102" t="s">
        <v>1193</v>
      </c>
      <c r="B255" s="74" t="s">
        <v>1054</v>
      </c>
      <c r="C255" s="74" t="s">
        <v>582</v>
      </c>
      <c r="D255" s="74" t="s">
        <v>469</v>
      </c>
      <c r="E255" s="73">
        <v>2678008</v>
      </c>
      <c r="F255" s="73">
        <v>2678008</v>
      </c>
      <c r="G255" s="73">
        <v>1150300</v>
      </c>
      <c r="H255" s="2"/>
    </row>
    <row r="256" spans="1:8" ht="51" outlineLevel="2" x14ac:dyDescent="0.25">
      <c r="A256" s="102" t="s">
        <v>1328</v>
      </c>
      <c r="B256" s="74" t="s">
        <v>1054</v>
      </c>
      <c r="C256" s="74" t="s">
        <v>582</v>
      </c>
      <c r="D256" s="74" t="s">
        <v>502</v>
      </c>
      <c r="E256" s="73">
        <v>12072</v>
      </c>
      <c r="F256" s="73">
        <v>12072</v>
      </c>
      <c r="G256" s="73">
        <v>12072</v>
      </c>
      <c r="H256" s="2"/>
    </row>
    <row r="257" spans="1:8" x14ac:dyDescent="0.25">
      <c r="A257" s="102" t="s">
        <v>1417</v>
      </c>
      <c r="B257" s="74" t="s">
        <v>1047</v>
      </c>
      <c r="C257" s="74" t="s">
        <v>457</v>
      </c>
      <c r="D257" s="74" t="s">
        <v>455</v>
      </c>
      <c r="E257" s="73">
        <v>14673873.6</v>
      </c>
      <c r="F257" s="73">
        <v>14673873.6</v>
      </c>
      <c r="G257" s="73">
        <v>14518573.92</v>
      </c>
      <c r="H257" s="2"/>
    </row>
    <row r="258" spans="1:8" ht="102" outlineLevel="1" x14ac:dyDescent="0.25">
      <c r="A258" s="102" t="s">
        <v>1416</v>
      </c>
      <c r="B258" s="74" t="s">
        <v>1047</v>
      </c>
      <c r="C258" s="74" t="s">
        <v>1051</v>
      </c>
      <c r="D258" s="74" t="s">
        <v>455</v>
      </c>
      <c r="E258" s="73">
        <v>8736700</v>
      </c>
      <c r="F258" s="73">
        <v>8736700</v>
      </c>
      <c r="G258" s="73">
        <v>8581400.3599999994</v>
      </c>
      <c r="H258" s="2"/>
    </row>
    <row r="259" spans="1:8" outlineLevel="2" x14ac:dyDescent="0.25">
      <c r="A259" s="102" t="s">
        <v>1237</v>
      </c>
      <c r="B259" s="74" t="s">
        <v>1047</v>
      </c>
      <c r="C259" s="74" t="s">
        <v>1051</v>
      </c>
      <c r="D259" s="74" t="s">
        <v>780</v>
      </c>
      <c r="E259" s="73">
        <v>1916820</v>
      </c>
      <c r="F259" s="73">
        <v>1916820</v>
      </c>
      <c r="G259" s="73">
        <v>1916820</v>
      </c>
      <c r="H259" s="2"/>
    </row>
    <row r="260" spans="1:8" ht="51" outlineLevel="2" x14ac:dyDescent="0.25">
      <c r="A260" s="102" t="s">
        <v>1236</v>
      </c>
      <c r="B260" s="74" t="s">
        <v>1047</v>
      </c>
      <c r="C260" s="74" t="s">
        <v>1051</v>
      </c>
      <c r="D260" s="74" t="s">
        <v>776</v>
      </c>
      <c r="E260" s="73">
        <v>578879.64</v>
      </c>
      <c r="F260" s="73">
        <v>578879.64</v>
      </c>
      <c r="G260" s="73">
        <v>578879.64</v>
      </c>
      <c r="H260" s="2"/>
    </row>
    <row r="261" spans="1:8" ht="76.5" outlineLevel="2" x14ac:dyDescent="0.25">
      <c r="A261" s="102" t="s">
        <v>1177</v>
      </c>
      <c r="B261" s="74" t="s">
        <v>1047</v>
      </c>
      <c r="C261" s="74" t="s">
        <v>1051</v>
      </c>
      <c r="D261" s="74" t="s">
        <v>828</v>
      </c>
      <c r="E261" s="73">
        <v>6241000.3600000003</v>
      </c>
      <c r="F261" s="73">
        <v>6241000.3600000003</v>
      </c>
      <c r="G261" s="73">
        <v>6085700.7199999997</v>
      </c>
      <c r="H261" s="2"/>
    </row>
    <row r="262" spans="1:8" ht="127.5" outlineLevel="1" x14ac:dyDescent="0.25">
      <c r="A262" s="102" t="s">
        <v>1415</v>
      </c>
      <c r="B262" s="74" t="s">
        <v>1047</v>
      </c>
      <c r="C262" s="74" t="s">
        <v>1049</v>
      </c>
      <c r="D262" s="74" t="s">
        <v>455</v>
      </c>
      <c r="E262" s="73">
        <v>5820300</v>
      </c>
      <c r="F262" s="73">
        <v>5820300</v>
      </c>
      <c r="G262" s="73">
        <v>5820300</v>
      </c>
      <c r="H262" s="2"/>
    </row>
    <row r="263" spans="1:8" outlineLevel="2" x14ac:dyDescent="0.25">
      <c r="A263" s="102" t="s">
        <v>1237</v>
      </c>
      <c r="B263" s="74" t="s">
        <v>1047</v>
      </c>
      <c r="C263" s="74" t="s">
        <v>1049</v>
      </c>
      <c r="D263" s="74" t="s">
        <v>780</v>
      </c>
      <c r="E263" s="73">
        <v>4470276.49</v>
      </c>
      <c r="F263" s="73">
        <v>4470276.49</v>
      </c>
      <c r="G263" s="73">
        <v>4470276.49</v>
      </c>
      <c r="H263" s="2"/>
    </row>
    <row r="264" spans="1:8" ht="51" outlineLevel="2" x14ac:dyDescent="0.25">
      <c r="A264" s="102" t="s">
        <v>1236</v>
      </c>
      <c r="B264" s="74" t="s">
        <v>1047</v>
      </c>
      <c r="C264" s="74" t="s">
        <v>1049</v>
      </c>
      <c r="D264" s="74" t="s">
        <v>776</v>
      </c>
      <c r="E264" s="73">
        <v>1350023.51</v>
      </c>
      <c r="F264" s="73">
        <v>1350023.51</v>
      </c>
      <c r="G264" s="73">
        <v>1350023.51</v>
      </c>
      <c r="H264" s="2"/>
    </row>
    <row r="265" spans="1:8" ht="51" outlineLevel="1" x14ac:dyDescent="0.25">
      <c r="A265" s="102" t="s">
        <v>1414</v>
      </c>
      <c r="B265" s="74" t="s">
        <v>1047</v>
      </c>
      <c r="C265" s="74" t="s">
        <v>1046</v>
      </c>
      <c r="D265" s="74" t="s">
        <v>455</v>
      </c>
      <c r="E265" s="73">
        <v>116873.60000000001</v>
      </c>
      <c r="F265" s="73">
        <v>116873.60000000001</v>
      </c>
      <c r="G265" s="73">
        <v>116873.56</v>
      </c>
      <c r="H265" s="2"/>
    </row>
    <row r="266" spans="1:8" ht="25.5" outlineLevel="2" x14ac:dyDescent="0.25">
      <c r="A266" s="102" t="s">
        <v>1193</v>
      </c>
      <c r="B266" s="74" t="s">
        <v>1047</v>
      </c>
      <c r="C266" s="74" t="s">
        <v>1046</v>
      </c>
      <c r="D266" s="74" t="s">
        <v>469</v>
      </c>
      <c r="E266" s="73">
        <v>116873.60000000001</v>
      </c>
      <c r="F266" s="73">
        <v>116873.60000000001</v>
      </c>
      <c r="G266" s="73">
        <v>116873.56</v>
      </c>
      <c r="H266" s="2"/>
    </row>
    <row r="267" spans="1:8" x14ac:dyDescent="0.25">
      <c r="A267" s="102" t="s">
        <v>1413</v>
      </c>
      <c r="B267" s="74" t="s">
        <v>1042</v>
      </c>
      <c r="C267" s="74" t="s">
        <v>457</v>
      </c>
      <c r="D267" s="74" t="s">
        <v>455</v>
      </c>
      <c r="E267" s="73">
        <v>3400092</v>
      </c>
      <c r="F267" s="73">
        <v>3400092</v>
      </c>
      <c r="G267" s="73">
        <v>2501930.19</v>
      </c>
      <c r="H267" s="2"/>
    </row>
    <row r="268" spans="1:8" ht="63.75" outlineLevel="1" x14ac:dyDescent="0.25">
      <c r="A268" s="102" t="s">
        <v>1412</v>
      </c>
      <c r="B268" s="74" t="s">
        <v>1042</v>
      </c>
      <c r="C268" s="74" t="s">
        <v>1043</v>
      </c>
      <c r="D268" s="74" t="s">
        <v>455</v>
      </c>
      <c r="E268" s="73">
        <v>2596962</v>
      </c>
      <c r="F268" s="73">
        <v>2596962</v>
      </c>
      <c r="G268" s="73">
        <v>2251598.19</v>
      </c>
      <c r="H268" s="2"/>
    </row>
    <row r="269" spans="1:8" outlineLevel="2" x14ac:dyDescent="0.25">
      <c r="A269" s="102" t="s">
        <v>1237</v>
      </c>
      <c r="B269" s="74" t="s">
        <v>1042</v>
      </c>
      <c r="C269" s="74" t="s">
        <v>1043</v>
      </c>
      <c r="D269" s="74" t="s">
        <v>780</v>
      </c>
      <c r="E269" s="73">
        <v>21476.19</v>
      </c>
      <c r="F269" s="73">
        <v>21476.19</v>
      </c>
      <c r="G269" s="73">
        <v>21476.19</v>
      </c>
      <c r="H269" s="2"/>
    </row>
    <row r="270" spans="1:8" ht="51" outlineLevel="2" x14ac:dyDescent="0.25">
      <c r="A270" s="102" t="s">
        <v>1236</v>
      </c>
      <c r="B270" s="74" t="s">
        <v>1042</v>
      </c>
      <c r="C270" s="74" t="s">
        <v>1043</v>
      </c>
      <c r="D270" s="74" t="s">
        <v>776</v>
      </c>
      <c r="E270" s="73">
        <v>6485.81</v>
      </c>
      <c r="F270" s="73">
        <v>6485.81</v>
      </c>
      <c r="G270" s="73">
        <v>0</v>
      </c>
      <c r="H270" s="2"/>
    </row>
    <row r="271" spans="1:8" ht="25.5" outlineLevel="2" x14ac:dyDescent="0.25">
      <c r="A271" s="102" t="s">
        <v>1193</v>
      </c>
      <c r="B271" s="74" t="s">
        <v>1042</v>
      </c>
      <c r="C271" s="74" t="s">
        <v>1043</v>
      </c>
      <c r="D271" s="74" t="s">
        <v>469</v>
      </c>
      <c r="E271" s="73">
        <v>2569000</v>
      </c>
      <c r="F271" s="73">
        <v>2569000</v>
      </c>
      <c r="G271" s="73">
        <v>2230122</v>
      </c>
      <c r="H271" s="2"/>
    </row>
    <row r="272" spans="1:8" ht="38.25" outlineLevel="1" x14ac:dyDescent="0.25">
      <c r="A272" s="102" t="s">
        <v>1411</v>
      </c>
      <c r="B272" s="74" t="s">
        <v>1042</v>
      </c>
      <c r="C272" s="74" t="s">
        <v>959</v>
      </c>
      <c r="D272" s="74" t="s">
        <v>455</v>
      </c>
      <c r="E272" s="73">
        <v>803130</v>
      </c>
      <c r="F272" s="73">
        <v>803130</v>
      </c>
      <c r="G272" s="73">
        <v>250332</v>
      </c>
      <c r="H272" s="2"/>
    </row>
    <row r="273" spans="1:8" ht="25.5" outlineLevel="2" x14ac:dyDescent="0.25">
      <c r="A273" s="102" t="s">
        <v>1193</v>
      </c>
      <c r="B273" s="74" t="s">
        <v>1042</v>
      </c>
      <c r="C273" s="74" t="s">
        <v>959</v>
      </c>
      <c r="D273" s="74" t="s">
        <v>469</v>
      </c>
      <c r="E273" s="73">
        <v>803130</v>
      </c>
      <c r="F273" s="73">
        <v>803130</v>
      </c>
      <c r="G273" s="73">
        <v>250332</v>
      </c>
      <c r="H273" s="2"/>
    </row>
    <row r="274" spans="1:8" ht="25.5" x14ac:dyDescent="0.25">
      <c r="A274" s="102" t="s">
        <v>1410</v>
      </c>
      <c r="B274" s="74" t="s">
        <v>1027</v>
      </c>
      <c r="C274" s="74" t="s">
        <v>457</v>
      </c>
      <c r="D274" s="74" t="s">
        <v>455</v>
      </c>
      <c r="E274" s="73">
        <v>145836049.62</v>
      </c>
      <c r="F274" s="73">
        <v>145836049.62</v>
      </c>
      <c r="G274" s="73">
        <v>138848023.09999999</v>
      </c>
      <c r="H274" s="2"/>
    </row>
    <row r="275" spans="1:8" ht="38.25" outlineLevel="1" x14ac:dyDescent="0.25">
      <c r="A275" s="102" t="s">
        <v>1409</v>
      </c>
      <c r="B275" s="74" t="s">
        <v>1027</v>
      </c>
      <c r="C275" s="74" t="s">
        <v>1039</v>
      </c>
      <c r="D275" s="74" t="s">
        <v>455</v>
      </c>
      <c r="E275" s="73">
        <v>43422062.119999997</v>
      </c>
      <c r="F275" s="73">
        <v>43422062.119999997</v>
      </c>
      <c r="G275" s="73">
        <v>41558450.119999997</v>
      </c>
      <c r="H275" s="2"/>
    </row>
    <row r="276" spans="1:8" ht="51" outlineLevel="2" x14ac:dyDescent="0.25">
      <c r="A276" s="102" t="s">
        <v>1180</v>
      </c>
      <c r="B276" s="74" t="s">
        <v>1027</v>
      </c>
      <c r="C276" s="74" t="s">
        <v>1039</v>
      </c>
      <c r="D276" s="74" t="s">
        <v>742</v>
      </c>
      <c r="E276" s="73">
        <v>10122586.74</v>
      </c>
      <c r="F276" s="73">
        <v>10122586.74</v>
      </c>
      <c r="G276" s="73">
        <v>8775586.7400000002</v>
      </c>
      <c r="H276" s="2"/>
    </row>
    <row r="277" spans="1:8" ht="25.5" outlineLevel="2" x14ac:dyDescent="0.25">
      <c r="A277" s="102" t="s">
        <v>1193</v>
      </c>
      <c r="B277" s="74" t="s">
        <v>1027</v>
      </c>
      <c r="C277" s="74" t="s">
        <v>1039</v>
      </c>
      <c r="D277" s="74" t="s">
        <v>469</v>
      </c>
      <c r="E277" s="73">
        <v>33299475.379999999</v>
      </c>
      <c r="F277" s="73">
        <v>33299475.379999999</v>
      </c>
      <c r="G277" s="73">
        <v>32782863.379999999</v>
      </c>
      <c r="H277" s="2"/>
    </row>
    <row r="278" spans="1:8" ht="102" outlineLevel="1" x14ac:dyDescent="0.25">
      <c r="A278" s="102" t="s">
        <v>1408</v>
      </c>
      <c r="B278" s="74" t="s">
        <v>1027</v>
      </c>
      <c r="C278" s="74" t="s">
        <v>1037</v>
      </c>
      <c r="D278" s="74" t="s">
        <v>455</v>
      </c>
      <c r="E278" s="73">
        <v>1350000</v>
      </c>
      <c r="F278" s="73">
        <v>1350000</v>
      </c>
      <c r="G278" s="73">
        <v>1350000</v>
      </c>
      <c r="H278" s="2"/>
    </row>
    <row r="279" spans="1:8" ht="25.5" outlineLevel="2" x14ac:dyDescent="0.25">
      <c r="A279" s="102" t="s">
        <v>1193</v>
      </c>
      <c r="B279" s="74" t="s">
        <v>1027</v>
      </c>
      <c r="C279" s="74" t="s">
        <v>1037</v>
      </c>
      <c r="D279" s="74" t="s">
        <v>469</v>
      </c>
      <c r="E279" s="73">
        <v>1350000</v>
      </c>
      <c r="F279" s="73">
        <v>1350000</v>
      </c>
      <c r="G279" s="73">
        <v>1350000</v>
      </c>
      <c r="H279" s="2"/>
    </row>
    <row r="280" spans="1:8" ht="76.5" outlineLevel="1" x14ac:dyDescent="0.25">
      <c r="A280" s="102" t="s">
        <v>1407</v>
      </c>
      <c r="B280" s="74" t="s">
        <v>1027</v>
      </c>
      <c r="C280" s="74" t="s">
        <v>1035</v>
      </c>
      <c r="D280" s="74" t="s">
        <v>455</v>
      </c>
      <c r="E280" s="73">
        <v>36059774.700000003</v>
      </c>
      <c r="F280" s="73">
        <v>36059774.700000003</v>
      </c>
      <c r="G280" s="73">
        <v>33314643.989999998</v>
      </c>
      <c r="H280" s="2"/>
    </row>
    <row r="281" spans="1:8" ht="25.5" outlineLevel="2" x14ac:dyDescent="0.25">
      <c r="A281" s="102" t="s">
        <v>1193</v>
      </c>
      <c r="B281" s="74" t="s">
        <v>1027</v>
      </c>
      <c r="C281" s="74" t="s">
        <v>1035</v>
      </c>
      <c r="D281" s="74" t="s">
        <v>469</v>
      </c>
      <c r="E281" s="73">
        <v>36059774.700000003</v>
      </c>
      <c r="F281" s="73">
        <v>36059774.700000003</v>
      </c>
      <c r="G281" s="73">
        <v>33314643.989999998</v>
      </c>
      <c r="H281" s="2"/>
    </row>
    <row r="282" spans="1:8" ht="102" outlineLevel="1" x14ac:dyDescent="0.25">
      <c r="A282" s="102" t="s">
        <v>1406</v>
      </c>
      <c r="B282" s="74" t="s">
        <v>1027</v>
      </c>
      <c r="C282" s="74" t="s">
        <v>1033</v>
      </c>
      <c r="D282" s="74" t="s">
        <v>455</v>
      </c>
      <c r="E282" s="73">
        <v>19416801.760000002</v>
      </c>
      <c r="F282" s="73">
        <v>19416801.760000002</v>
      </c>
      <c r="G282" s="73">
        <v>17938654.449999999</v>
      </c>
      <c r="H282" s="2"/>
    </row>
    <row r="283" spans="1:8" ht="25.5" outlineLevel="2" x14ac:dyDescent="0.25">
      <c r="A283" s="102" t="s">
        <v>1193</v>
      </c>
      <c r="B283" s="74" t="s">
        <v>1027</v>
      </c>
      <c r="C283" s="74" t="s">
        <v>1033</v>
      </c>
      <c r="D283" s="74" t="s">
        <v>469</v>
      </c>
      <c r="E283" s="73">
        <v>19416801.760000002</v>
      </c>
      <c r="F283" s="73">
        <v>19416801.760000002</v>
      </c>
      <c r="G283" s="73">
        <v>17938654.449999999</v>
      </c>
      <c r="H283" s="2"/>
    </row>
    <row r="284" spans="1:8" ht="38.25" outlineLevel="1" x14ac:dyDescent="0.25">
      <c r="A284" s="102" t="s">
        <v>1405</v>
      </c>
      <c r="B284" s="74" t="s">
        <v>1027</v>
      </c>
      <c r="C284" s="74" t="s">
        <v>1031</v>
      </c>
      <c r="D284" s="74" t="s">
        <v>455</v>
      </c>
      <c r="E284" s="73">
        <v>1008770.04</v>
      </c>
      <c r="F284" s="73">
        <v>1008770.04</v>
      </c>
      <c r="G284" s="73">
        <v>1008770.04</v>
      </c>
      <c r="H284" s="2"/>
    </row>
    <row r="285" spans="1:8" ht="25.5" outlineLevel="2" x14ac:dyDescent="0.25">
      <c r="A285" s="102" t="s">
        <v>1193</v>
      </c>
      <c r="B285" s="74" t="s">
        <v>1027</v>
      </c>
      <c r="C285" s="74" t="s">
        <v>1031</v>
      </c>
      <c r="D285" s="74" t="s">
        <v>469</v>
      </c>
      <c r="E285" s="73">
        <v>1008770.04</v>
      </c>
      <c r="F285" s="73">
        <v>1008770.04</v>
      </c>
      <c r="G285" s="73">
        <v>1008770.04</v>
      </c>
      <c r="H285" s="2"/>
    </row>
    <row r="286" spans="1:8" ht="38.25" outlineLevel="1" x14ac:dyDescent="0.25">
      <c r="A286" s="102" t="s">
        <v>1404</v>
      </c>
      <c r="B286" s="74" t="s">
        <v>1027</v>
      </c>
      <c r="C286" s="74" t="s">
        <v>1029</v>
      </c>
      <c r="D286" s="74" t="s">
        <v>455</v>
      </c>
      <c r="E286" s="73">
        <v>43222635</v>
      </c>
      <c r="F286" s="73">
        <v>43222635</v>
      </c>
      <c r="G286" s="73">
        <v>42321498.5</v>
      </c>
      <c r="H286" s="2"/>
    </row>
    <row r="287" spans="1:8" ht="25.5" outlineLevel="2" x14ac:dyDescent="0.25">
      <c r="A287" s="102" t="s">
        <v>1193</v>
      </c>
      <c r="B287" s="74" t="s">
        <v>1027</v>
      </c>
      <c r="C287" s="74" t="s">
        <v>1029</v>
      </c>
      <c r="D287" s="74" t="s">
        <v>469</v>
      </c>
      <c r="E287" s="73">
        <v>43222635</v>
      </c>
      <c r="F287" s="73">
        <v>43222635</v>
      </c>
      <c r="G287" s="73">
        <v>42321498.5</v>
      </c>
      <c r="H287" s="2"/>
    </row>
    <row r="288" spans="1:8" ht="63.75" outlineLevel="1" x14ac:dyDescent="0.25">
      <c r="A288" s="102" t="s">
        <v>1403</v>
      </c>
      <c r="B288" s="74" t="s">
        <v>1027</v>
      </c>
      <c r="C288" s="74" t="s">
        <v>1026</v>
      </c>
      <c r="D288" s="74" t="s">
        <v>455</v>
      </c>
      <c r="E288" s="73">
        <v>1356006</v>
      </c>
      <c r="F288" s="73">
        <v>1356006</v>
      </c>
      <c r="G288" s="73">
        <v>1356006</v>
      </c>
      <c r="H288" s="2"/>
    </row>
    <row r="289" spans="1:8" ht="25.5" outlineLevel="2" x14ac:dyDescent="0.25">
      <c r="A289" s="102" t="s">
        <v>1193</v>
      </c>
      <c r="B289" s="74" t="s">
        <v>1027</v>
      </c>
      <c r="C289" s="74" t="s">
        <v>1026</v>
      </c>
      <c r="D289" s="74" t="s">
        <v>469</v>
      </c>
      <c r="E289" s="73">
        <v>1356006</v>
      </c>
      <c r="F289" s="73">
        <v>1356006</v>
      </c>
      <c r="G289" s="73">
        <v>1356006</v>
      </c>
      <c r="H289" s="2"/>
    </row>
    <row r="290" spans="1:8" x14ac:dyDescent="0.25">
      <c r="A290" s="102" t="s">
        <v>1402</v>
      </c>
      <c r="B290" s="74" t="s">
        <v>1146</v>
      </c>
      <c r="C290" s="74" t="s">
        <v>457</v>
      </c>
      <c r="D290" s="74" t="s">
        <v>455</v>
      </c>
      <c r="E290" s="73">
        <v>37182.800000000003</v>
      </c>
      <c r="F290" s="73">
        <v>37182.800000000003</v>
      </c>
      <c r="G290" s="73">
        <v>31928</v>
      </c>
      <c r="H290" s="2"/>
    </row>
    <row r="291" spans="1:8" ht="63.75" outlineLevel="1" x14ac:dyDescent="0.25">
      <c r="A291" s="102" t="s">
        <v>1401</v>
      </c>
      <c r="B291" s="74" t="s">
        <v>1146</v>
      </c>
      <c r="C291" s="74" t="s">
        <v>1148</v>
      </c>
      <c r="D291" s="74" t="s">
        <v>455</v>
      </c>
      <c r="E291" s="73">
        <v>24168.82</v>
      </c>
      <c r="F291" s="73">
        <v>24168.82</v>
      </c>
      <c r="G291" s="73">
        <v>20753.2</v>
      </c>
      <c r="H291" s="2"/>
    </row>
    <row r="292" spans="1:8" ht="25.5" outlineLevel="2" x14ac:dyDescent="0.25">
      <c r="A292" s="102" t="s">
        <v>1193</v>
      </c>
      <c r="B292" s="74" t="s">
        <v>1146</v>
      </c>
      <c r="C292" s="74" t="s">
        <v>1148</v>
      </c>
      <c r="D292" s="74" t="s">
        <v>469</v>
      </c>
      <c r="E292" s="73">
        <v>24168.82</v>
      </c>
      <c r="F292" s="73">
        <v>24168.82</v>
      </c>
      <c r="G292" s="73">
        <v>20753.2</v>
      </c>
      <c r="H292" s="2"/>
    </row>
    <row r="293" spans="1:8" ht="76.5" outlineLevel="1" x14ac:dyDescent="0.25">
      <c r="A293" s="102" t="s">
        <v>1400</v>
      </c>
      <c r="B293" s="74" t="s">
        <v>1146</v>
      </c>
      <c r="C293" s="74" t="s">
        <v>1145</v>
      </c>
      <c r="D293" s="74" t="s">
        <v>455</v>
      </c>
      <c r="E293" s="73">
        <v>13013.98</v>
      </c>
      <c r="F293" s="73">
        <v>13013.98</v>
      </c>
      <c r="G293" s="73">
        <v>11174.8</v>
      </c>
      <c r="H293" s="2"/>
    </row>
    <row r="294" spans="1:8" ht="25.5" outlineLevel="2" x14ac:dyDescent="0.25">
      <c r="A294" s="102" t="s">
        <v>1193</v>
      </c>
      <c r="B294" s="74" t="s">
        <v>1146</v>
      </c>
      <c r="C294" s="74" t="s">
        <v>1145</v>
      </c>
      <c r="D294" s="74" t="s">
        <v>469</v>
      </c>
      <c r="E294" s="73">
        <v>13013.98</v>
      </c>
      <c r="F294" s="73">
        <v>13013.98</v>
      </c>
      <c r="G294" s="73">
        <v>11174.8</v>
      </c>
      <c r="H294" s="2"/>
    </row>
    <row r="295" spans="1:8" ht="25.5" x14ac:dyDescent="0.25">
      <c r="A295" s="102" t="s">
        <v>1399</v>
      </c>
      <c r="B295" s="74" t="s">
        <v>1006</v>
      </c>
      <c r="C295" s="74" t="s">
        <v>457</v>
      </c>
      <c r="D295" s="74" t="s">
        <v>455</v>
      </c>
      <c r="E295" s="73">
        <v>129225668.15000001</v>
      </c>
      <c r="F295" s="73">
        <v>129225668.15000001</v>
      </c>
      <c r="G295" s="73">
        <v>129214491.84999999</v>
      </c>
      <c r="H295" s="2"/>
    </row>
    <row r="296" spans="1:8" ht="76.5" outlineLevel="1" x14ac:dyDescent="0.25">
      <c r="A296" s="102" t="s">
        <v>1398</v>
      </c>
      <c r="B296" s="74" t="s">
        <v>1006</v>
      </c>
      <c r="C296" s="74" t="s">
        <v>1023</v>
      </c>
      <c r="D296" s="74" t="s">
        <v>455</v>
      </c>
      <c r="E296" s="73">
        <v>63682</v>
      </c>
      <c r="F296" s="73">
        <v>63682</v>
      </c>
      <c r="G296" s="73">
        <v>63682</v>
      </c>
      <c r="H296" s="2"/>
    </row>
    <row r="297" spans="1:8" ht="25.5" outlineLevel="2" x14ac:dyDescent="0.25">
      <c r="A297" s="102" t="s">
        <v>1193</v>
      </c>
      <c r="B297" s="74" t="s">
        <v>1006</v>
      </c>
      <c r="C297" s="74" t="s">
        <v>1023</v>
      </c>
      <c r="D297" s="74" t="s">
        <v>469</v>
      </c>
      <c r="E297" s="73">
        <v>63682</v>
      </c>
      <c r="F297" s="73">
        <v>63682</v>
      </c>
      <c r="G297" s="73">
        <v>63682</v>
      </c>
      <c r="H297" s="2"/>
    </row>
    <row r="298" spans="1:8" ht="38.25" outlineLevel="1" x14ac:dyDescent="0.25">
      <c r="A298" s="102" t="s">
        <v>1397</v>
      </c>
      <c r="B298" s="74" t="s">
        <v>1006</v>
      </c>
      <c r="C298" s="74" t="s">
        <v>1021</v>
      </c>
      <c r="D298" s="74" t="s">
        <v>455</v>
      </c>
      <c r="E298" s="73">
        <v>89899999.609999999</v>
      </c>
      <c r="F298" s="73">
        <v>89899999.609999999</v>
      </c>
      <c r="G298" s="73">
        <v>89899999.609999999</v>
      </c>
      <c r="H298" s="2"/>
    </row>
    <row r="299" spans="1:8" ht="25.5" outlineLevel="2" x14ac:dyDescent="0.25">
      <c r="A299" s="102" t="s">
        <v>1193</v>
      </c>
      <c r="B299" s="74" t="s">
        <v>1006</v>
      </c>
      <c r="C299" s="74" t="s">
        <v>1021</v>
      </c>
      <c r="D299" s="74" t="s">
        <v>469</v>
      </c>
      <c r="E299" s="73">
        <v>89899999.609999999</v>
      </c>
      <c r="F299" s="73">
        <v>89899999.609999999</v>
      </c>
      <c r="G299" s="73">
        <v>89899999.609999999</v>
      </c>
      <c r="H299" s="2"/>
    </row>
    <row r="300" spans="1:8" ht="51" outlineLevel="1" x14ac:dyDescent="0.25">
      <c r="A300" s="102" t="s">
        <v>1396</v>
      </c>
      <c r="B300" s="74" t="s">
        <v>1006</v>
      </c>
      <c r="C300" s="74" t="s">
        <v>1019</v>
      </c>
      <c r="D300" s="74" t="s">
        <v>455</v>
      </c>
      <c r="E300" s="73">
        <v>21853460</v>
      </c>
      <c r="F300" s="73">
        <v>21853460</v>
      </c>
      <c r="G300" s="73">
        <v>21853460</v>
      </c>
      <c r="H300" s="2"/>
    </row>
    <row r="301" spans="1:8" ht="25.5" outlineLevel="2" x14ac:dyDescent="0.25">
      <c r="A301" s="102" t="s">
        <v>1193</v>
      </c>
      <c r="B301" s="74" t="s">
        <v>1006</v>
      </c>
      <c r="C301" s="74" t="s">
        <v>1019</v>
      </c>
      <c r="D301" s="74" t="s">
        <v>469</v>
      </c>
      <c r="E301" s="73">
        <v>21853460</v>
      </c>
      <c r="F301" s="73">
        <v>21853460</v>
      </c>
      <c r="G301" s="73">
        <v>21853460</v>
      </c>
      <c r="H301" s="2"/>
    </row>
    <row r="302" spans="1:8" ht="51" outlineLevel="1" x14ac:dyDescent="0.25">
      <c r="A302" s="102" t="s">
        <v>1395</v>
      </c>
      <c r="B302" s="74" t="s">
        <v>1006</v>
      </c>
      <c r="C302" s="74" t="s">
        <v>1017</v>
      </c>
      <c r="D302" s="74" t="s">
        <v>455</v>
      </c>
      <c r="E302" s="73">
        <v>85930.14</v>
      </c>
      <c r="F302" s="73">
        <v>85930.14</v>
      </c>
      <c r="G302" s="73">
        <v>85882</v>
      </c>
      <c r="H302" s="2"/>
    </row>
    <row r="303" spans="1:8" ht="25.5" outlineLevel="2" x14ac:dyDescent="0.25">
      <c r="A303" s="102" t="s">
        <v>1193</v>
      </c>
      <c r="B303" s="74" t="s">
        <v>1006</v>
      </c>
      <c r="C303" s="74" t="s">
        <v>1017</v>
      </c>
      <c r="D303" s="74" t="s">
        <v>469</v>
      </c>
      <c r="E303" s="73">
        <v>85930.14</v>
      </c>
      <c r="F303" s="73">
        <v>85930.14</v>
      </c>
      <c r="G303" s="73">
        <v>85882</v>
      </c>
      <c r="H303" s="2"/>
    </row>
    <row r="304" spans="1:8" ht="51" outlineLevel="1" x14ac:dyDescent="0.25">
      <c r="A304" s="102" t="s">
        <v>1394</v>
      </c>
      <c r="B304" s="74" t="s">
        <v>1006</v>
      </c>
      <c r="C304" s="74" t="s">
        <v>1015</v>
      </c>
      <c r="D304" s="74" t="s">
        <v>455</v>
      </c>
      <c r="E304" s="73">
        <v>927646.85</v>
      </c>
      <c r="F304" s="73">
        <v>927646.85</v>
      </c>
      <c r="G304" s="73">
        <v>927646.85</v>
      </c>
      <c r="H304" s="2"/>
    </row>
    <row r="305" spans="1:8" ht="76.5" outlineLevel="2" x14ac:dyDescent="0.25">
      <c r="A305" s="102" t="s">
        <v>1177</v>
      </c>
      <c r="B305" s="74" t="s">
        <v>1006</v>
      </c>
      <c r="C305" s="74" t="s">
        <v>1015</v>
      </c>
      <c r="D305" s="74" t="s">
        <v>828</v>
      </c>
      <c r="E305" s="73">
        <v>927646.85</v>
      </c>
      <c r="F305" s="73">
        <v>927646.85</v>
      </c>
      <c r="G305" s="73">
        <v>927646.85</v>
      </c>
      <c r="H305" s="2"/>
    </row>
    <row r="306" spans="1:8" ht="76.5" outlineLevel="1" x14ac:dyDescent="0.25">
      <c r="A306" s="102" t="s">
        <v>1393</v>
      </c>
      <c r="B306" s="74" t="s">
        <v>1006</v>
      </c>
      <c r="C306" s="74" t="s">
        <v>1013</v>
      </c>
      <c r="D306" s="74" t="s">
        <v>455</v>
      </c>
      <c r="E306" s="73">
        <v>499502.15</v>
      </c>
      <c r="F306" s="73">
        <v>499502.15</v>
      </c>
      <c r="G306" s="73">
        <v>499502.15</v>
      </c>
      <c r="H306" s="2"/>
    </row>
    <row r="307" spans="1:8" ht="76.5" outlineLevel="2" x14ac:dyDescent="0.25">
      <c r="A307" s="102" t="s">
        <v>1177</v>
      </c>
      <c r="B307" s="74" t="s">
        <v>1006</v>
      </c>
      <c r="C307" s="74" t="s">
        <v>1013</v>
      </c>
      <c r="D307" s="74" t="s">
        <v>828</v>
      </c>
      <c r="E307" s="73">
        <v>499502.15</v>
      </c>
      <c r="F307" s="73">
        <v>499502.15</v>
      </c>
      <c r="G307" s="73">
        <v>499502.15</v>
      </c>
      <c r="H307" s="2"/>
    </row>
    <row r="308" spans="1:8" ht="63.75" outlineLevel="1" x14ac:dyDescent="0.25">
      <c r="A308" s="102" t="s">
        <v>1392</v>
      </c>
      <c r="B308" s="74" t="s">
        <v>1006</v>
      </c>
      <c r="C308" s="74" t="s">
        <v>1011</v>
      </c>
      <c r="D308" s="74" t="s">
        <v>455</v>
      </c>
      <c r="E308" s="73">
        <v>9361350.9499999993</v>
      </c>
      <c r="F308" s="73">
        <v>9361350.9499999993</v>
      </c>
      <c r="G308" s="73">
        <v>9361350.9499999993</v>
      </c>
      <c r="H308" s="2"/>
    </row>
    <row r="309" spans="1:8" ht="38.25" outlineLevel="2" x14ac:dyDescent="0.25">
      <c r="A309" s="102" t="s">
        <v>1203</v>
      </c>
      <c r="B309" s="74" t="s">
        <v>1006</v>
      </c>
      <c r="C309" s="74" t="s">
        <v>1011</v>
      </c>
      <c r="D309" s="74" t="s">
        <v>584</v>
      </c>
      <c r="E309" s="73">
        <v>9361350.9499999993</v>
      </c>
      <c r="F309" s="73">
        <v>9361350.9499999993</v>
      </c>
      <c r="G309" s="73">
        <v>9361350.9499999993</v>
      </c>
      <c r="H309" s="2"/>
    </row>
    <row r="310" spans="1:8" ht="76.5" outlineLevel="1" x14ac:dyDescent="0.25">
      <c r="A310" s="102" t="s">
        <v>1196</v>
      </c>
      <c r="B310" s="74" t="s">
        <v>1006</v>
      </c>
      <c r="C310" s="74" t="s">
        <v>1010</v>
      </c>
      <c r="D310" s="74" t="s">
        <v>455</v>
      </c>
      <c r="E310" s="73">
        <v>160232.92000000001</v>
      </c>
      <c r="F310" s="73">
        <v>160232.92000000001</v>
      </c>
      <c r="G310" s="73">
        <v>160232.92000000001</v>
      </c>
      <c r="H310" s="2"/>
    </row>
    <row r="311" spans="1:8" ht="38.25" outlineLevel="2" x14ac:dyDescent="0.25">
      <c r="A311" s="102" t="s">
        <v>1330</v>
      </c>
      <c r="B311" s="74" t="s">
        <v>1006</v>
      </c>
      <c r="C311" s="74" t="s">
        <v>1010</v>
      </c>
      <c r="D311" s="74" t="s">
        <v>778</v>
      </c>
      <c r="E311" s="73">
        <v>160232.92000000001</v>
      </c>
      <c r="F311" s="73">
        <v>160232.92000000001</v>
      </c>
      <c r="G311" s="73">
        <v>160232.92000000001</v>
      </c>
      <c r="H311" s="2"/>
    </row>
    <row r="312" spans="1:8" ht="38.25" outlineLevel="1" x14ac:dyDescent="0.25">
      <c r="A312" s="102" t="s">
        <v>1391</v>
      </c>
      <c r="B312" s="74" t="s">
        <v>1006</v>
      </c>
      <c r="C312" s="74" t="s">
        <v>1008</v>
      </c>
      <c r="D312" s="74" t="s">
        <v>455</v>
      </c>
      <c r="E312" s="73">
        <v>6365463.5300000003</v>
      </c>
      <c r="F312" s="73">
        <v>6365463.5300000003</v>
      </c>
      <c r="G312" s="73">
        <v>6354339.5700000003</v>
      </c>
      <c r="H312" s="2"/>
    </row>
    <row r="313" spans="1:8" outlineLevel="2" x14ac:dyDescent="0.25">
      <c r="A313" s="102" t="s">
        <v>1237</v>
      </c>
      <c r="B313" s="74" t="s">
        <v>1006</v>
      </c>
      <c r="C313" s="74" t="s">
        <v>1008</v>
      </c>
      <c r="D313" s="74" t="s">
        <v>780</v>
      </c>
      <c r="E313" s="73">
        <v>4527416.05</v>
      </c>
      <c r="F313" s="73">
        <v>4527416.05</v>
      </c>
      <c r="G313" s="73">
        <v>4527416.05</v>
      </c>
      <c r="H313" s="2"/>
    </row>
    <row r="314" spans="1:8" ht="38.25" outlineLevel="2" x14ac:dyDescent="0.25">
      <c r="A314" s="102" t="s">
        <v>1330</v>
      </c>
      <c r="B314" s="74" t="s">
        <v>1006</v>
      </c>
      <c r="C314" s="74" t="s">
        <v>1008</v>
      </c>
      <c r="D314" s="74" t="s">
        <v>778</v>
      </c>
      <c r="E314" s="73">
        <f>10374.48+48825.52</f>
        <v>59200</v>
      </c>
      <c r="F314" s="73">
        <v>10374.48</v>
      </c>
      <c r="G314" s="73">
        <v>10374.48</v>
      </c>
      <c r="H314" s="2"/>
    </row>
    <row r="315" spans="1:8" ht="51" outlineLevel="2" x14ac:dyDescent="0.25">
      <c r="A315" s="102" t="s">
        <v>1236</v>
      </c>
      <c r="B315" s="74" t="s">
        <v>1006</v>
      </c>
      <c r="C315" s="74" t="s">
        <v>1008</v>
      </c>
      <c r="D315" s="74" t="s">
        <v>776</v>
      </c>
      <c r="E315" s="73">
        <v>1493231.98</v>
      </c>
      <c r="F315" s="73">
        <v>1493231.98</v>
      </c>
      <c r="G315" s="73">
        <v>1493231.98</v>
      </c>
      <c r="H315" s="2"/>
    </row>
    <row r="316" spans="1:8" ht="25.5" outlineLevel="2" x14ac:dyDescent="0.25">
      <c r="A316" s="102" t="s">
        <v>1193</v>
      </c>
      <c r="B316" s="74" t="s">
        <v>1006</v>
      </c>
      <c r="C316" s="74" t="s">
        <v>1008</v>
      </c>
      <c r="D316" s="74" t="s">
        <v>469</v>
      </c>
      <c r="E316" s="73">
        <f>225814.22-48825.52</f>
        <v>176988.7</v>
      </c>
      <c r="F316" s="73">
        <v>225814.22</v>
      </c>
      <c r="G316" s="73">
        <v>222338.46</v>
      </c>
      <c r="H316" s="2"/>
    </row>
    <row r="317" spans="1:8" outlineLevel="2" x14ac:dyDescent="0.25">
      <c r="A317" s="102" t="s">
        <v>1329</v>
      </c>
      <c r="B317" s="74" t="s">
        <v>1006</v>
      </c>
      <c r="C317" s="74" t="s">
        <v>1008</v>
      </c>
      <c r="D317" s="74" t="s">
        <v>505</v>
      </c>
      <c r="E317" s="73">
        <v>107895.35</v>
      </c>
      <c r="F317" s="73">
        <v>107895.35</v>
      </c>
      <c r="G317" s="73">
        <v>100247.15</v>
      </c>
      <c r="H317" s="2"/>
    </row>
    <row r="318" spans="1:8" ht="25.5" outlineLevel="2" x14ac:dyDescent="0.25">
      <c r="A318" s="102" t="s">
        <v>1327</v>
      </c>
      <c r="B318" s="74" t="s">
        <v>1006</v>
      </c>
      <c r="C318" s="74" t="s">
        <v>1008</v>
      </c>
      <c r="D318" s="74" t="s">
        <v>912</v>
      </c>
      <c r="E318" s="73">
        <v>571</v>
      </c>
      <c r="F318" s="73">
        <v>571</v>
      </c>
      <c r="G318" s="73">
        <v>571</v>
      </c>
      <c r="H318" s="2"/>
    </row>
    <row r="319" spans="1:8" outlineLevel="2" x14ac:dyDescent="0.25">
      <c r="A319" s="102" t="s">
        <v>1174</v>
      </c>
      <c r="B319" s="74" t="s">
        <v>1006</v>
      </c>
      <c r="C319" s="74" t="s">
        <v>1008</v>
      </c>
      <c r="D319" s="74" t="s">
        <v>773</v>
      </c>
      <c r="E319" s="73">
        <v>160.44999999999999</v>
      </c>
      <c r="F319" s="73">
        <v>160.44999999999999</v>
      </c>
      <c r="G319" s="73">
        <v>160.44999999999999</v>
      </c>
      <c r="H319" s="2"/>
    </row>
    <row r="320" spans="1:8" ht="114.75" outlineLevel="1" x14ac:dyDescent="0.25">
      <c r="A320" s="102" t="s">
        <v>1390</v>
      </c>
      <c r="B320" s="74" t="s">
        <v>1006</v>
      </c>
      <c r="C320" s="74" t="s">
        <v>1005</v>
      </c>
      <c r="D320" s="74" t="s">
        <v>455</v>
      </c>
      <c r="E320" s="73">
        <v>8400</v>
      </c>
      <c r="F320" s="73">
        <v>8400</v>
      </c>
      <c r="G320" s="73">
        <v>8395.7999999999993</v>
      </c>
      <c r="H320" s="2"/>
    </row>
    <row r="321" spans="1:8" outlineLevel="2" x14ac:dyDescent="0.25">
      <c r="A321" s="102" t="s">
        <v>1237</v>
      </c>
      <c r="B321" s="74" t="s">
        <v>1006</v>
      </c>
      <c r="C321" s="74" t="s">
        <v>1005</v>
      </c>
      <c r="D321" s="74" t="s">
        <v>780</v>
      </c>
      <c r="E321" s="73">
        <v>6451.61</v>
      </c>
      <c r="F321" s="73">
        <v>6451.61</v>
      </c>
      <c r="G321" s="73">
        <v>6451.61</v>
      </c>
      <c r="H321" s="2"/>
    </row>
    <row r="322" spans="1:8" ht="51" outlineLevel="2" x14ac:dyDescent="0.25">
      <c r="A322" s="102" t="s">
        <v>1236</v>
      </c>
      <c r="B322" s="74" t="s">
        <v>1006</v>
      </c>
      <c r="C322" s="74" t="s">
        <v>1005</v>
      </c>
      <c r="D322" s="74" t="s">
        <v>776</v>
      </c>
      <c r="E322" s="73">
        <v>1948.39</v>
      </c>
      <c r="F322" s="73">
        <v>1948.39</v>
      </c>
      <c r="G322" s="73">
        <v>1944.19</v>
      </c>
      <c r="H322" s="2"/>
    </row>
    <row r="323" spans="1:8" x14ac:dyDescent="0.25">
      <c r="A323" s="102" t="s">
        <v>1389</v>
      </c>
      <c r="B323" s="74" t="s">
        <v>494</v>
      </c>
      <c r="C323" s="74" t="s">
        <v>457</v>
      </c>
      <c r="D323" s="74" t="s">
        <v>455</v>
      </c>
      <c r="E323" s="73">
        <v>37281146.280000001</v>
      </c>
      <c r="F323" s="73">
        <v>37281146.280000001</v>
      </c>
      <c r="G323" s="73">
        <v>36506681.939999998</v>
      </c>
      <c r="H323" s="2"/>
    </row>
    <row r="324" spans="1:8" ht="25.5" outlineLevel="1" x14ac:dyDescent="0.25">
      <c r="A324" s="102" t="s">
        <v>1388</v>
      </c>
      <c r="B324" s="74" t="s">
        <v>494</v>
      </c>
      <c r="C324" s="74" t="s">
        <v>503</v>
      </c>
      <c r="D324" s="74" t="s">
        <v>455</v>
      </c>
      <c r="E324" s="73">
        <v>15868342.880000001</v>
      </c>
      <c r="F324" s="73">
        <v>15868342.880000001</v>
      </c>
      <c r="G324" s="73">
        <v>15218266.279999999</v>
      </c>
      <c r="H324" s="2"/>
    </row>
    <row r="325" spans="1:8" ht="25.5" outlineLevel="2" x14ac:dyDescent="0.25">
      <c r="A325" s="102" t="s">
        <v>1193</v>
      </c>
      <c r="B325" s="74" t="s">
        <v>494</v>
      </c>
      <c r="C325" s="74" t="s">
        <v>503</v>
      </c>
      <c r="D325" s="74" t="s">
        <v>469</v>
      </c>
      <c r="E325" s="73">
        <v>4750270.6900000004</v>
      </c>
      <c r="F325" s="73">
        <v>4750270.6900000004</v>
      </c>
      <c r="G325" s="73">
        <v>4617489.45</v>
      </c>
      <c r="H325" s="2"/>
    </row>
    <row r="326" spans="1:8" outlineLevel="2" x14ac:dyDescent="0.25">
      <c r="A326" s="102" t="s">
        <v>1329</v>
      </c>
      <c r="B326" s="74" t="s">
        <v>494</v>
      </c>
      <c r="C326" s="74" t="s">
        <v>503</v>
      </c>
      <c r="D326" s="74" t="s">
        <v>505</v>
      </c>
      <c r="E326" s="73">
        <v>9443357.2400000002</v>
      </c>
      <c r="F326" s="73">
        <v>9443357.2400000002</v>
      </c>
      <c r="G326" s="73">
        <v>8926061.8800000008</v>
      </c>
      <c r="H326" s="2"/>
    </row>
    <row r="327" spans="1:8" ht="51" outlineLevel="2" x14ac:dyDescent="0.25">
      <c r="A327" s="102" t="s">
        <v>1328</v>
      </c>
      <c r="B327" s="74" t="s">
        <v>494</v>
      </c>
      <c r="C327" s="74" t="s">
        <v>503</v>
      </c>
      <c r="D327" s="74" t="s">
        <v>502</v>
      </c>
      <c r="E327" s="73">
        <v>1674714.95</v>
      </c>
      <c r="F327" s="73">
        <v>1674714.95</v>
      </c>
      <c r="G327" s="73">
        <v>1674714.95</v>
      </c>
      <c r="H327" s="2"/>
    </row>
    <row r="328" spans="1:8" ht="63.75" outlineLevel="1" x14ac:dyDescent="0.25">
      <c r="A328" s="102" t="s">
        <v>1387</v>
      </c>
      <c r="B328" s="74" t="s">
        <v>494</v>
      </c>
      <c r="C328" s="74" t="s">
        <v>500</v>
      </c>
      <c r="D328" s="74" t="s">
        <v>455</v>
      </c>
      <c r="E328" s="73">
        <v>6036523</v>
      </c>
      <c r="F328" s="73">
        <v>6036523</v>
      </c>
      <c r="G328" s="73">
        <v>6036523</v>
      </c>
      <c r="H328" s="2"/>
    </row>
    <row r="329" spans="1:8" ht="25.5" outlineLevel="2" x14ac:dyDescent="0.25">
      <c r="A329" s="102" t="s">
        <v>1193</v>
      </c>
      <c r="B329" s="74" t="s">
        <v>494</v>
      </c>
      <c r="C329" s="74" t="s">
        <v>500</v>
      </c>
      <c r="D329" s="74" t="s">
        <v>469</v>
      </c>
      <c r="E329" s="73">
        <v>6036523</v>
      </c>
      <c r="F329" s="73">
        <v>6036523</v>
      </c>
      <c r="G329" s="73">
        <v>6036523</v>
      </c>
      <c r="H329" s="2"/>
    </row>
    <row r="330" spans="1:8" ht="51" outlineLevel="1" x14ac:dyDescent="0.25">
      <c r="A330" s="102" t="s">
        <v>1386</v>
      </c>
      <c r="B330" s="74" t="s">
        <v>494</v>
      </c>
      <c r="C330" s="74" t="s">
        <v>498</v>
      </c>
      <c r="D330" s="74" t="s">
        <v>455</v>
      </c>
      <c r="E330" s="73">
        <v>10554010</v>
      </c>
      <c r="F330" s="73">
        <v>10554010</v>
      </c>
      <c r="G330" s="73">
        <v>10429622.26</v>
      </c>
      <c r="H330" s="2"/>
    </row>
    <row r="331" spans="1:8" ht="25.5" outlineLevel="2" x14ac:dyDescent="0.25">
      <c r="A331" s="102" t="s">
        <v>1193</v>
      </c>
      <c r="B331" s="74" t="s">
        <v>494</v>
      </c>
      <c r="C331" s="74" t="s">
        <v>498</v>
      </c>
      <c r="D331" s="74" t="s">
        <v>469</v>
      </c>
      <c r="E331" s="73">
        <v>10554010</v>
      </c>
      <c r="F331" s="73">
        <v>10554010</v>
      </c>
      <c r="G331" s="73">
        <v>10429622.26</v>
      </c>
      <c r="H331" s="2"/>
    </row>
    <row r="332" spans="1:8" ht="38.25" outlineLevel="1" x14ac:dyDescent="0.25">
      <c r="A332" s="102" t="s">
        <v>1385</v>
      </c>
      <c r="B332" s="74" t="s">
        <v>494</v>
      </c>
      <c r="C332" s="74" t="s">
        <v>496</v>
      </c>
      <c r="D332" s="74" t="s">
        <v>455</v>
      </c>
      <c r="E332" s="73">
        <v>3746490</v>
      </c>
      <c r="F332" s="73">
        <v>3746490</v>
      </c>
      <c r="G332" s="73">
        <v>3746490</v>
      </c>
      <c r="H332" s="2"/>
    </row>
    <row r="333" spans="1:8" ht="25.5" outlineLevel="2" x14ac:dyDescent="0.25">
      <c r="A333" s="102" t="s">
        <v>1193</v>
      </c>
      <c r="B333" s="74" t="s">
        <v>494</v>
      </c>
      <c r="C333" s="74" t="s">
        <v>496</v>
      </c>
      <c r="D333" s="74" t="s">
        <v>469</v>
      </c>
      <c r="E333" s="73">
        <v>3746490</v>
      </c>
      <c r="F333" s="73">
        <v>3746490</v>
      </c>
      <c r="G333" s="73">
        <v>3746490</v>
      </c>
      <c r="H333" s="2"/>
    </row>
    <row r="334" spans="1:8" ht="38.25" outlineLevel="1" x14ac:dyDescent="0.25">
      <c r="A334" s="102" t="s">
        <v>1384</v>
      </c>
      <c r="B334" s="74" t="s">
        <v>494</v>
      </c>
      <c r="C334" s="74" t="s">
        <v>493</v>
      </c>
      <c r="D334" s="74" t="s">
        <v>455</v>
      </c>
      <c r="E334" s="73">
        <v>475390</v>
      </c>
      <c r="F334" s="73">
        <v>475390</v>
      </c>
      <c r="G334" s="73">
        <v>475390</v>
      </c>
      <c r="H334" s="2"/>
    </row>
    <row r="335" spans="1:8" ht="25.5" outlineLevel="2" x14ac:dyDescent="0.25">
      <c r="A335" s="102" t="s">
        <v>1193</v>
      </c>
      <c r="B335" s="74" t="s">
        <v>494</v>
      </c>
      <c r="C335" s="74" t="s">
        <v>493</v>
      </c>
      <c r="D335" s="74" t="s">
        <v>469</v>
      </c>
      <c r="E335" s="73">
        <v>475390</v>
      </c>
      <c r="F335" s="73">
        <v>475390</v>
      </c>
      <c r="G335" s="73">
        <v>475390</v>
      </c>
      <c r="H335" s="2"/>
    </row>
    <row r="336" spans="1:8" ht="38.25" outlineLevel="1" x14ac:dyDescent="0.25">
      <c r="A336" s="102" t="s">
        <v>1383</v>
      </c>
      <c r="B336" s="74" t="s">
        <v>494</v>
      </c>
      <c r="C336" s="74" t="s">
        <v>1003</v>
      </c>
      <c r="D336" s="74" t="s">
        <v>455</v>
      </c>
      <c r="E336" s="73">
        <v>600390.40000000002</v>
      </c>
      <c r="F336" s="73">
        <v>600390.40000000002</v>
      </c>
      <c r="G336" s="73">
        <v>600390.40000000002</v>
      </c>
      <c r="H336" s="2"/>
    </row>
    <row r="337" spans="1:8" ht="25.5" outlineLevel="2" x14ac:dyDescent="0.25">
      <c r="A337" s="102" t="s">
        <v>1193</v>
      </c>
      <c r="B337" s="74" t="s">
        <v>494</v>
      </c>
      <c r="C337" s="74" t="s">
        <v>1003</v>
      </c>
      <c r="D337" s="74" t="s">
        <v>469</v>
      </c>
      <c r="E337" s="73">
        <v>600390.40000000002</v>
      </c>
      <c r="F337" s="73">
        <v>600390.40000000002</v>
      </c>
      <c r="G337" s="73">
        <v>600390.40000000002</v>
      </c>
      <c r="H337" s="2"/>
    </row>
    <row r="338" spans="1:8" x14ac:dyDescent="0.25">
      <c r="A338" s="102" t="s">
        <v>1382</v>
      </c>
      <c r="B338" s="74" t="s">
        <v>489</v>
      </c>
      <c r="C338" s="74" t="s">
        <v>457</v>
      </c>
      <c r="D338" s="74" t="s">
        <v>455</v>
      </c>
      <c r="E338" s="73">
        <v>106624575.59999999</v>
      </c>
      <c r="F338" s="73">
        <v>106624575.59999999</v>
      </c>
      <c r="G338" s="73">
        <v>99582175.590000004</v>
      </c>
      <c r="H338" s="2"/>
    </row>
    <row r="339" spans="1:8" ht="63.75" outlineLevel="1" x14ac:dyDescent="0.25">
      <c r="A339" s="102" t="s">
        <v>1381</v>
      </c>
      <c r="B339" s="74" t="s">
        <v>489</v>
      </c>
      <c r="C339" s="74" t="s">
        <v>1001</v>
      </c>
      <c r="D339" s="74" t="s">
        <v>455</v>
      </c>
      <c r="E339" s="73">
        <v>39359297.68</v>
      </c>
      <c r="F339" s="73">
        <v>39359297.68</v>
      </c>
      <c r="G339" s="73">
        <v>39359297.68</v>
      </c>
      <c r="H339" s="2"/>
    </row>
    <row r="340" spans="1:8" ht="51" outlineLevel="2" x14ac:dyDescent="0.25">
      <c r="A340" s="102" t="s">
        <v>1206</v>
      </c>
      <c r="B340" s="74" t="s">
        <v>489</v>
      </c>
      <c r="C340" s="74" t="s">
        <v>1001</v>
      </c>
      <c r="D340" s="74" t="s">
        <v>487</v>
      </c>
      <c r="E340" s="73">
        <v>39359297.68</v>
      </c>
      <c r="F340" s="73">
        <v>39359297.68</v>
      </c>
      <c r="G340" s="73">
        <v>39359297.68</v>
      </c>
      <c r="H340" s="2"/>
    </row>
    <row r="341" spans="1:8" ht="38.25" outlineLevel="1" x14ac:dyDescent="0.25">
      <c r="A341" s="102" t="s">
        <v>1380</v>
      </c>
      <c r="B341" s="74" t="s">
        <v>489</v>
      </c>
      <c r="C341" s="74" t="s">
        <v>999</v>
      </c>
      <c r="D341" s="74" t="s">
        <v>455</v>
      </c>
      <c r="E341" s="73">
        <v>19894907.440000001</v>
      </c>
      <c r="F341" s="73">
        <v>19894907.440000001</v>
      </c>
      <c r="G341" s="73">
        <v>19894907.440000001</v>
      </c>
      <c r="H341" s="2"/>
    </row>
    <row r="342" spans="1:8" ht="51" outlineLevel="2" x14ac:dyDescent="0.25">
      <c r="A342" s="102" t="s">
        <v>1206</v>
      </c>
      <c r="B342" s="74" t="s">
        <v>489</v>
      </c>
      <c r="C342" s="74" t="s">
        <v>999</v>
      </c>
      <c r="D342" s="74" t="s">
        <v>487</v>
      </c>
      <c r="E342" s="73">
        <v>19894907.440000001</v>
      </c>
      <c r="F342" s="73">
        <v>19894907.440000001</v>
      </c>
      <c r="G342" s="73">
        <v>19894907.440000001</v>
      </c>
      <c r="H342" s="2"/>
    </row>
    <row r="343" spans="1:8" ht="127.5" outlineLevel="1" x14ac:dyDescent="0.25">
      <c r="A343" s="102" t="s">
        <v>1379</v>
      </c>
      <c r="B343" s="74" t="s">
        <v>489</v>
      </c>
      <c r="C343" s="74" t="s">
        <v>997</v>
      </c>
      <c r="D343" s="74" t="s">
        <v>455</v>
      </c>
      <c r="E343" s="73">
        <v>10712642.470000001</v>
      </c>
      <c r="F343" s="73">
        <v>10712642.470000001</v>
      </c>
      <c r="G343" s="73">
        <v>10712642.460000001</v>
      </c>
      <c r="H343" s="2"/>
    </row>
    <row r="344" spans="1:8" ht="51" outlineLevel="2" x14ac:dyDescent="0.25">
      <c r="A344" s="102" t="s">
        <v>1206</v>
      </c>
      <c r="B344" s="74" t="s">
        <v>489</v>
      </c>
      <c r="C344" s="74" t="s">
        <v>997</v>
      </c>
      <c r="D344" s="74" t="s">
        <v>487</v>
      </c>
      <c r="E344" s="73">
        <v>10712642.470000001</v>
      </c>
      <c r="F344" s="73">
        <v>10712642.470000001</v>
      </c>
      <c r="G344" s="73">
        <v>10712642.460000001</v>
      </c>
      <c r="H344" s="2"/>
    </row>
    <row r="345" spans="1:8" ht="51" outlineLevel="1" x14ac:dyDescent="0.25">
      <c r="A345" s="102" t="s">
        <v>1378</v>
      </c>
      <c r="B345" s="74" t="s">
        <v>489</v>
      </c>
      <c r="C345" s="74" t="s">
        <v>995</v>
      </c>
      <c r="D345" s="74" t="s">
        <v>455</v>
      </c>
      <c r="E345" s="73">
        <v>28863000</v>
      </c>
      <c r="F345" s="73">
        <v>28863000</v>
      </c>
      <c r="G345" s="73">
        <v>21891024</v>
      </c>
      <c r="H345" s="2"/>
    </row>
    <row r="346" spans="1:8" ht="25.5" outlineLevel="2" x14ac:dyDescent="0.25">
      <c r="A346" s="102" t="s">
        <v>1193</v>
      </c>
      <c r="B346" s="74" t="s">
        <v>489</v>
      </c>
      <c r="C346" s="74" t="s">
        <v>995</v>
      </c>
      <c r="D346" s="74" t="s">
        <v>469</v>
      </c>
      <c r="E346" s="73">
        <v>28863000</v>
      </c>
      <c r="F346" s="73">
        <v>28863000</v>
      </c>
      <c r="G346" s="73">
        <v>21891024</v>
      </c>
      <c r="H346" s="2"/>
    </row>
    <row r="347" spans="1:8" ht="63.75" outlineLevel="1" x14ac:dyDescent="0.25">
      <c r="A347" s="102" t="s">
        <v>1377</v>
      </c>
      <c r="B347" s="74" t="s">
        <v>489</v>
      </c>
      <c r="C347" s="74" t="s">
        <v>993</v>
      </c>
      <c r="D347" s="74" t="s">
        <v>455</v>
      </c>
      <c r="E347" s="73">
        <v>4447101.01</v>
      </c>
      <c r="F347" s="73">
        <v>4447101.01</v>
      </c>
      <c r="G347" s="73">
        <v>4376677.01</v>
      </c>
      <c r="H347" s="2"/>
    </row>
    <row r="348" spans="1:8" ht="25.5" outlineLevel="2" x14ac:dyDescent="0.25">
      <c r="A348" s="102" t="s">
        <v>1193</v>
      </c>
      <c r="B348" s="74" t="s">
        <v>489</v>
      </c>
      <c r="C348" s="74" t="s">
        <v>993</v>
      </c>
      <c r="D348" s="74" t="s">
        <v>469</v>
      </c>
      <c r="E348" s="73">
        <v>4447101.01</v>
      </c>
      <c r="F348" s="73">
        <v>4447101.01</v>
      </c>
      <c r="G348" s="73">
        <v>4376677.01</v>
      </c>
      <c r="H348" s="2"/>
    </row>
    <row r="349" spans="1:8" ht="89.25" outlineLevel="1" x14ac:dyDescent="0.25">
      <c r="A349" s="102" t="s">
        <v>1376</v>
      </c>
      <c r="B349" s="74" t="s">
        <v>489</v>
      </c>
      <c r="C349" s="74" t="s">
        <v>488</v>
      </c>
      <c r="D349" s="74" t="s">
        <v>455</v>
      </c>
      <c r="E349" s="73">
        <v>3347627</v>
      </c>
      <c r="F349" s="73">
        <v>3347627</v>
      </c>
      <c r="G349" s="73">
        <v>3347627</v>
      </c>
      <c r="H349" s="2"/>
    </row>
    <row r="350" spans="1:8" ht="51" outlineLevel="2" x14ac:dyDescent="0.25">
      <c r="A350" s="102" t="s">
        <v>1206</v>
      </c>
      <c r="B350" s="74" t="s">
        <v>489</v>
      </c>
      <c r="C350" s="74" t="s">
        <v>488</v>
      </c>
      <c r="D350" s="74" t="s">
        <v>487</v>
      </c>
      <c r="E350" s="73">
        <v>3347627</v>
      </c>
      <c r="F350" s="73">
        <v>3347627</v>
      </c>
      <c r="G350" s="73">
        <v>3347627</v>
      </c>
      <c r="H350" s="2"/>
    </row>
    <row r="351" spans="1:8" x14ac:dyDescent="0.25">
      <c r="A351" s="102" t="s">
        <v>1375</v>
      </c>
      <c r="B351" s="74" t="s">
        <v>471</v>
      </c>
      <c r="C351" s="74" t="s">
        <v>457</v>
      </c>
      <c r="D351" s="74" t="s">
        <v>455</v>
      </c>
      <c r="E351" s="73">
        <v>299141537.31999999</v>
      </c>
      <c r="F351" s="73">
        <v>299141537.31999999</v>
      </c>
      <c r="G351" s="73">
        <v>291890130.66000003</v>
      </c>
      <c r="H351" s="2"/>
    </row>
    <row r="352" spans="1:8" ht="25.5" outlineLevel="1" x14ac:dyDescent="0.25">
      <c r="A352" s="102" t="s">
        <v>1374</v>
      </c>
      <c r="B352" s="74" t="s">
        <v>471</v>
      </c>
      <c r="C352" s="74" t="s">
        <v>991</v>
      </c>
      <c r="D352" s="74" t="s">
        <v>455</v>
      </c>
      <c r="E352" s="73">
        <v>4550397.42</v>
      </c>
      <c r="F352" s="73">
        <v>4550397.42</v>
      </c>
      <c r="G352" s="73">
        <v>4550397.42</v>
      </c>
      <c r="H352" s="2"/>
    </row>
    <row r="353" spans="1:8" ht="25.5" outlineLevel="2" x14ac:dyDescent="0.25">
      <c r="A353" s="102" t="s">
        <v>1193</v>
      </c>
      <c r="B353" s="74" t="s">
        <v>471</v>
      </c>
      <c r="C353" s="74" t="s">
        <v>991</v>
      </c>
      <c r="D353" s="74" t="s">
        <v>469</v>
      </c>
      <c r="E353" s="73">
        <v>4550397.42</v>
      </c>
      <c r="F353" s="73">
        <v>4550397.42</v>
      </c>
      <c r="G353" s="73">
        <v>4550397.42</v>
      </c>
      <c r="H353" s="2"/>
    </row>
    <row r="354" spans="1:8" ht="89.25" outlineLevel="1" x14ac:dyDescent="0.25">
      <c r="A354" s="102" t="s">
        <v>1373</v>
      </c>
      <c r="B354" s="74" t="s">
        <v>471</v>
      </c>
      <c r="C354" s="74" t="s">
        <v>989</v>
      </c>
      <c r="D354" s="74" t="s">
        <v>455</v>
      </c>
      <c r="E354" s="73">
        <v>100000</v>
      </c>
      <c r="F354" s="73">
        <v>100000</v>
      </c>
      <c r="G354" s="73">
        <v>100000</v>
      </c>
      <c r="H354" s="2"/>
    </row>
    <row r="355" spans="1:8" outlineLevel="2" x14ac:dyDescent="0.25">
      <c r="A355" s="102" t="s">
        <v>1174</v>
      </c>
      <c r="B355" s="74" t="s">
        <v>471</v>
      </c>
      <c r="C355" s="74" t="s">
        <v>989</v>
      </c>
      <c r="D355" s="74" t="s">
        <v>773</v>
      </c>
      <c r="E355" s="73">
        <v>100000</v>
      </c>
      <c r="F355" s="73">
        <v>100000</v>
      </c>
      <c r="G355" s="73">
        <v>100000</v>
      </c>
      <c r="H355" s="2"/>
    </row>
    <row r="356" spans="1:8" ht="76.5" outlineLevel="1" x14ac:dyDescent="0.25">
      <c r="A356" s="102" t="s">
        <v>1372</v>
      </c>
      <c r="B356" s="74" t="s">
        <v>471</v>
      </c>
      <c r="C356" s="74" t="s">
        <v>987</v>
      </c>
      <c r="D356" s="74" t="s">
        <v>455</v>
      </c>
      <c r="E356" s="73">
        <v>90100000</v>
      </c>
      <c r="F356" s="73">
        <v>90100000</v>
      </c>
      <c r="G356" s="73">
        <v>90100000</v>
      </c>
      <c r="H356" s="2"/>
    </row>
    <row r="357" spans="1:8" ht="25.5" outlineLevel="2" x14ac:dyDescent="0.25">
      <c r="A357" s="102" t="s">
        <v>1193</v>
      </c>
      <c r="B357" s="74" t="s">
        <v>471</v>
      </c>
      <c r="C357" s="74" t="s">
        <v>987</v>
      </c>
      <c r="D357" s="74" t="s">
        <v>469</v>
      </c>
      <c r="E357" s="73">
        <v>90100000</v>
      </c>
      <c r="F357" s="73">
        <v>15786216</v>
      </c>
      <c r="G357" s="73">
        <v>15786216</v>
      </c>
      <c r="H357" s="2"/>
    </row>
    <row r="358" spans="1:8" ht="38.25" outlineLevel="2" x14ac:dyDescent="0.25">
      <c r="A358" s="102" t="s">
        <v>1203</v>
      </c>
      <c r="B358" s="74" t="s">
        <v>471</v>
      </c>
      <c r="C358" s="74" t="s">
        <v>987</v>
      </c>
      <c r="D358" s="74" t="s">
        <v>584</v>
      </c>
      <c r="E358" s="73">
        <v>0</v>
      </c>
      <c r="F358" s="73">
        <v>74313784</v>
      </c>
      <c r="G358" s="73">
        <v>74313784</v>
      </c>
      <c r="H358" s="2"/>
    </row>
    <row r="359" spans="1:8" ht="38.25" outlineLevel="1" x14ac:dyDescent="0.25">
      <c r="A359" s="102" t="s">
        <v>1371</v>
      </c>
      <c r="B359" s="74" t="s">
        <v>471</v>
      </c>
      <c r="C359" s="74" t="s">
        <v>985</v>
      </c>
      <c r="D359" s="74" t="s">
        <v>455</v>
      </c>
      <c r="E359" s="73">
        <v>29700000</v>
      </c>
      <c r="F359" s="73">
        <v>29700000</v>
      </c>
      <c r="G359" s="73">
        <v>29700000</v>
      </c>
      <c r="H359" s="2"/>
    </row>
    <row r="360" spans="1:8" ht="25.5" outlineLevel="2" x14ac:dyDescent="0.25">
      <c r="A360" s="102" t="s">
        <v>1193</v>
      </c>
      <c r="B360" s="74" t="s">
        <v>471</v>
      </c>
      <c r="C360" s="74" t="s">
        <v>985</v>
      </c>
      <c r="D360" s="74" t="s">
        <v>469</v>
      </c>
      <c r="E360" s="73">
        <v>29700000</v>
      </c>
      <c r="F360" s="73">
        <v>29700000</v>
      </c>
      <c r="G360" s="73">
        <v>29700000</v>
      </c>
      <c r="H360" s="2"/>
    </row>
    <row r="361" spans="1:8" ht="76.5" outlineLevel="1" x14ac:dyDescent="0.25">
      <c r="A361" s="102" t="s">
        <v>1370</v>
      </c>
      <c r="B361" s="74" t="s">
        <v>471</v>
      </c>
      <c r="C361" s="74" t="s">
        <v>983</v>
      </c>
      <c r="D361" s="74" t="s">
        <v>455</v>
      </c>
      <c r="E361" s="73">
        <v>29902361.449999999</v>
      </c>
      <c r="F361" s="73">
        <v>29902361.449999999</v>
      </c>
      <c r="G361" s="73">
        <v>29902361.239999998</v>
      </c>
      <c r="H361" s="2"/>
    </row>
    <row r="362" spans="1:8" ht="25.5" outlineLevel="2" x14ac:dyDescent="0.25">
      <c r="A362" s="102" t="s">
        <v>1193</v>
      </c>
      <c r="B362" s="74" t="s">
        <v>471</v>
      </c>
      <c r="C362" s="74" t="s">
        <v>983</v>
      </c>
      <c r="D362" s="74" t="s">
        <v>469</v>
      </c>
      <c r="E362" s="73">
        <v>29902361.449999999</v>
      </c>
      <c r="F362" s="73">
        <v>29902361.449999999</v>
      </c>
      <c r="G362" s="73">
        <v>29902361.239999998</v>
      </c>
      <c r="H362" s="2"/>
    </row>
    <row r="363" spans="1:8" ht="76.5" outlineLevel="1" x14ac:dyDescent="0.25">
      <c r="A363" s="102" t="s">
        <v>1369</v>
      </c>
      <c r="B363" s="74" t="s">
        <v>471</v>
      </c>
      <c r="C363" s="74" t="s">
        <v>981</v>
      </c>
      <c r="D363" s="74" t="s">
        <v>455</v>
      </c>
      <c r="E363" s="73">
        <v>13181374</v>
      </c>
      <c r="F363" s="73">
        <v>13181374</v>
      </c>
      <c r="G363" s="73">
        <v>13181374</v>
      </c>
      <c r="H363" s="2"/>
    </row>
    <row r="364" spans="1:8" ht="25.5" outlineLevel="2" x14ac:dyDescent="0.25">
      <c r="A364" s="102" t="s">
        <v>1193</v>
      </c>
      <c r="B364" s="74" t="s">
        <v>471</v>
      </c>
      <c r="C364" s="74" t="s">
        <v>981</v>
      </c>
      <c r="D364" s="74" t="s">
        <v>469</v>
      </c>
      <c r="E364" s="73">
        <v>13181374</v>
      </c>
      <c r="F364" s="73">
        <v>13181374</v>
      </c>
      <c r="G364" s="73">
        <v>13181374</v>
      </c>
      <c r="H364" s="2"/>
    </row>
    <row r="365" spans="1:8" ht="89.25" outlineLevel="1" x14ac:dyDescent="0.25">
      <c r="A365" s="102" t="s">
        <v>1368</v>
      </c>
      <c r="B365" s="74" t="s">
        <v>471</v>
      </c>
      <c r="C365" s="74" t="s">
        <v>979</v>
      </c>
      <c r="D365" s="74" t="s">
        <v>455</v>
      </c>
      <c r="E365" s="73">
        <v>16101271.550000001</v>
      </c>
      <c r="F365" s="73">
        <v>16101271.550000001</v>
      </c>
      <c r="G365" s="73">
        <v>16101271.439999999</v>
      </c>
      <c r="H365" s="2"/>
    </row>
    <row r="366" spans="1:8" ht="25.5" outlineLevel="2" x14ac:dyDescent="0.25">
      <c r="A366" s="102" t="s">
        <v>1193</v>
      </c>
      <c r="B366" s="74" t="s">
        <v>471</v>
      </c>
      <c r="C366" s="74" t="s">
        <v>979</v>
      </c>
      <c r="D366" s="74" t="s">
        <v>469</v>
      </c>
      <c r="E366" s="73">
        <v>16101271.550000001</v>
      </c>
      <c r="F366" s="73">
        <v>16101271.550000001</v>
      </c>
      <c r="G366" s="73">
        <v>16101271.439999999</v>
      </c>
      <c r="H366" s="2"/>
    </row>
    <row r="367" spans="1:8" ht="25.5" outlineLevel="1" x14ac:dyDescent="0.25">
      <c r="A367" s="102" t="s">
        <v>1367</v>
      </c>
      <c r="B367" s="74" t="s">
        <v>471</v>
      </c>
      <c r="C367" s="74" t="s">
        <v>977</v>
      </c>
      <c r="D367" s="74" t="s">
        <v>455</v>
      </c>
      <c r="E367" s="73">
        <v>1748913</v>
      </c>
      <c r="F367" s="73">
        <v>1748913</v>
      </c>
      <c r="G367" s="73">
        <v>1748913</v>
      </c>
      <c r="H367" s="2"/>
    </row>
    <row r="368" spans="1:8" ht="25.5" outlineLevel="2" x14ac:dyDescent="0.25">
      <c r="A368" s="102" t="s">
        <v>1193</v>
      </c>
      <c r="B368" s="74" t="s">
        <v>471</v>
      </c>
      <c r="C368" s="74" t="s">
        <v>977</v>
      </c>
      <c r="D368" s="74" t="s">
        <v>469</v>
      </c>
      <c r="E368" s="73">
        <v>1748913</v>
      </c>
      <c r="F368" s="73">
        <v>1748913</v>
      </c>
      <c r="G368" s="73">
        <v>1748913</v>
      </c>
      <c r="H368" s="2"/>
    </row>
    <row r="369" spans="1:8" ht="38.25" outlineLevel="1" x14ac:dyDescent="0.25">
      <c r="A369" s="102" t="s">
        <v>1366</v>
      </c>
      <c r="B369" s="74" t="s">
        <v>471</v>
      </c>
      <c r="C369" s="74" t="s">
        <v>975</v>
      </c>
      <c r="D369" s="74" t="s">
        <v>455</v>
      </c>
      <c r="E369" s="73">
        <v>62150</v>
      </c>
      <c r="F369" s="73">
        <v>62150</v>
      </c>
      <c r="G369" s="73">
        <v>21500</v>
      </c>
      <c r="H369" s="2"/>
    </row>
    <row r="370" spans="1:8" ht="25.5" outlineLevel="2" x14ac:dyDescent="0.25">
      <c r="A370" s="102" t="s">
        <v>1193</v>
      </c>
      <c r="B370" s="74" t="s">
        <v>471</v>
      </c>
      <c r="C370" s="74" t="s">
        <v>975</v>
      </c>
      <c r="D370" s="74" t="s">
        <v>469</v>
      </c>
      <c r="E370" s="73">
        <v>62150</v>
      </c>
      <c r="F370" s="73">
        <v>62150</v>
      </c>
      <c r="G370" s="73">
        <v>21500</v>
      </c>
      <c r="H370" s="2"/>
    </row>
    <row r="371" spans="1:8" ht="89.25" outlineLevel="1" x14ac:dyDescent="0.25">
      <c r="A371" s="102" t="s">
        <v>1365</v>
      </c>
      <c r="B371" s="74" t="s">
        <v>471</v>
      </c>
      <c r="C371" s="74" t="s">
        <v>973</v>
      </c>
      <c r="D371" s="74" t="s">
        <v>455</v>
      </c>
      <c r="E371" s="73">
        <v>86999.37</v>
      </c>
      <c r="F371" s="73">
        <v>86999.37</v>
      </c>
      <c r="G371" s="73">
        <v>77248.820000000007</v>
      </c>
      <c r="H371" s="2"/>
    </row>
    <row r="372" spans="1:8" ht="25.5" outlineLevel="2" x14ac:dyDescent="0.25">
      <c r="A372" s="102" t="s">
        <v>1193</v>
      </c>
      <c r="B372" s="74" t="s">
        <v>471</v>
      </c>
      <c r="C372" s="74" t="s">
        <v>973</v>
      </c>
      <c r="D372" s="74" t="s">
        <v>469</v>
      </c>
      <c r="E372" s="73">
        <v>86999.37</v>
      </c>
      <c r="F372" s="73">
        <v>86999.37</v>
      </c>
      <c r="G372" s="73">
        <v>77248.820000000007</v>
      </c>
      <c r="H372" s="2"/>
    </row>
    <row r="373" spans="1:8" ht="38.25" outlineLevel="1" x14ac:dyDescent="0.25">
      <c r="A373" s="102" t="s">
        <v>1364</v>
      </c>
      <c r="B373" s="74" t="s">
        <v>471</v>
      </c>
      <c r="C373" s="74" t="s">
        <v>971</v>
      </c>
      <c r="D373" s="74" t="s">
        <v>455</v>
      </c>
      <c r="E373" s="73">
        <v>2943910.84</v>
      </c>
      <c r="F373" s="73">
        <v>2943910.84</v>
      </c>
      <c r="G373" s="73">
        <v>2929218.84</v>
      </c>
      <c r="H373" s="2"/>
    </row>
    <row r="374" spans="1:8" ht="25.5" outlineLevel="2" x14ac:dyDescent="0.25">
      <c r="A374" s="102" t="s">
        <v>1193</v>
      </c>
      <c r="B374" s="74" t="s">
        <v>471</v>
      </c>
      <c r="C374" s="74" t="s">
        <v>971</v>
      </c>
      <c r="D374" s="74" t="s">
        <v>469</v>
      </c>
      <c r="E374" s="73">
        <v>2943910.84</v>
      </c>
      <c r="F374" s="73">
        <v>2943910.84</v>
      </c>
      <c r="G374" s="73">
        <v>2929218.84</v>
      </c>
      <c r="H374" s="2"/>
    </row>
    <row r="375" spans="1:8" ht="38.25" outlineLevel="1" x14ac:dyDescent="0.25">
      <c r="A375" s="102" t="s">
        <v>1363</v>
      </c>
      <c r="B375" s="74" t="s">
        <v>471</v>
      </c>
      <c r="C375" s="74" t="s">
        <v>969</v>
      </c>
      <c r="D375" s="74" t="s">
        <v>455</v>
      </c>
      <c r="E375" s="73">
        <v>109702</v>
      </c>
      <c r="F375" s="73">
        <v>109702</v>
      </c>
      <c r="G375" s="73">
        <v>109702</v>
      </c>
      <c r="H375" s="2"/>
    </row>
    <row r="376" spans="1:8" ht="25.5" outlineLevel="2" x14ac:dyDescent="0.25">
      <c r="A376" s="102" t="s">
        <v>1193</v>
      </c>
      <c r="B376" s="74" t="s">
        <v>471</v>
      </c>
      <c r="C376" s="74" t="s">
        <v>969</v>
      </c>
      <c r="D376" s="74" t="s">
        <v>469</v>
      </c>
      <c r="E376" s="73">
        <v>109702</v>
      </c>
      <c r="F376" s="73">
        <v>109702</v>
      </c>
      <c r="G376" s="73">
        <v>109702</v>
      </c>
      <c r="H376" s="2"/>
    </row>
    <row r="377" spans="1:8" ht="25.5" outlineLevel="1" x14ac:dyDescent="0.25">
      <c r="A377" s="102" t="s">
        <v>1362</v>
      </c>
      <c r="B377" s="74" t="s">
        <v>471</v>
      </c>
      <c r="C377" s="74" t="s">
        <v>967</v>
      </c>
      <c r="D377" s="74" t="s">
        <v>455</v>
      </c>
      <c r="E377" s="73">
        <v>363669</v>
      </c>
      <c r="F377" s="73">
        <v>363669</v>
      </c>
      <c r="G377" s="73">
        <v>363669</v>
      </c>
      <c r="H377" s="2"/>
    </row>
    <row r="378" spans="1:8" ht="25.5" outlineLevel="2" x14ac:dyDescent="0.25">
      <c r="A378" s="102" t="s">
        <v>1193</v>
      </c>
      <c r="B378" s="74" t="s">
        <v>471</v>
      </c>
      <c r="C378" s="74" t="s">
        <v>967</v>
      </c>
      <c r="D378" s="74" t="s">
        <v>469</v>
      </c>
      <c r="E378" s="73">
        <v>363669</v>
      </c>
      <c r="F378" s="73">
        <v>363669</v>
      </c>
      <c r="G378" s="73">
        <v>363669</v>
      </c>
      <c r="H378" s="2"/>
    </row>
    <row r="379" spans="1:8" ht="25.5" outlineLevel="1" x14ac:dyDescent="0.25">
      <c r="A379" s="102" t="s">
        <v>1361</v>
      </c>
      <c r="B379" s="74" t="s">
        <v>471</v>
      </c>
      <c r="C379" s="74" t="s">
        <v>965</v>
      </c>
      <c r="D379" s="74" t="s">
        <v>455</v>
      </c>
      <c r="E379" s="73">
        <v>817557.64</v>
      </c>
      <c r="F379" s="73">
        <v>817557.64</v>
      </c>
      <c r="G379" s="73">
        <v>814784.74</v>
      </c>
      <c r="H379" s="2"/>
    </row>
    <row r="380" spans="1:8" ht="25.5" outlineLevel="2" x14ac:dyDescent="0.25">
      <c r="A380" s="102" t="s">
        <v>1193</v>
      </c>
      <c r="B380" s="74" t="s">
        <v>471</v>
      </c>
      <c r="C380" s="74" t="s">
        <v>965</v>
      </c>
      <c r="D380" s="74" t="s">
        <v>469</v>
      </c>
      <c r="E380" s="73">
        <v>817557.64</v>
      </c>
      <c r="F380" s="73">
        <v>817557.64</v>
      </c>
      <c r="G380" s="73">
        <v>814784.74</v>
      </c>
      <c r="H380" s="2"/>
    </row>
    <row r="381" spans="1:8" ht="63.75" outlineLevel="1" x14ac:dyDescent="0.25">
      <c r="A381" s="102" t="s">
        <v>1360</v>
      </c>
      <c r="B381" s="74" t="s">
        <v>471</v>
      </c>
      <c r="C381" s="74" t="s">
        <v>963</v>
      </c>
      <c r="D381" s="74" t="s">
        <v>455</v>
      </c>
      <c r="E381" s="73">
        <v>5000000</v>
      </c>
      <c r="F381" s="73">
        <v>5000000</v>
      </c>
      <c r="G381" s="73">
        <v>0</v>
      </c>
      <c r="H381" s="2"/>
    </row>
    <row r="382" spans="1:8" ht="51" outlineLevel="2" x14ac:dyDescent="0.25">
      <c r="A382" s="102" t="s">
        <v>1206</v>
      </c>
      <c r="B382" s="74" t="s">
        <v>471</v>
      </c>
      <c r="C382" s="74" t="s">
        <v>963</v>
      </c>
      <c r="D382" s="74" t="s">
        <v>487</v>
      </c>
      <c r="E382" s="73">
        <v>5000000</v>
      </c>
      <c r="F382" s="73">
        <v>5000000</v>
      </c>
      <c r="G382" s="73">
        <v>0</v>
      </c>
      <c r="H382" s="2"/>
    </row>
    <row r="383" spans="1:8" ht="38.25" outlineLevel="1" x14ac:dyDescent="0.25">
      <c r="A383" s="102" t="s">
        <v>1359</v>
      </c>
      <c r="B383" s="74" t="s">
        <v>471</v>
      </c>
      <c r="C383" s="74" t="s">
        <v>961</v>
      </c>
      <c r="D383" s="74" t="s">
        <v>455</v>
      </c>
      <c r="E383" s="73">
        <v>765499.86</v>
      </c>
      <c r="F383" s="73">
        <v>765499.86</v>
      </c>
      <c r="G383" s="73">
        <v>311969.21999999997</v>
      </c>
      <c r="H383" s="2"/>
    </row>
    <row r="384" spans="1:8" ht="25.5" outlineLevel="2" x14ac:dyDescent="0.25">
      <c r="A384" s="102" t="s">
        <v>1193</v>
      </c>
      <c r="B384" s="74" t="s">
        <v>471</v>
      </c>
      <c r="C384" s="74" t="s">
        <v>961</v>
      </c>
      <c r="D384" s="74" t="s">
        <v>469</v>
      </c>
      <c r="E384" s="73">
        <v>765499.86</v>
      </c>
      <c r="F384" s="73">
        <v>765499.86</v>
      </c>
      <c r="G384" s="73">
        <v>311969.21999999997</v>
      </c>
      <c r="H384" s="2"/>
    </row>
    <row r="385" spans="1:8" ht="76.5" outlineLevel="1" x14ac:dyDescent="0.25">
      <c r="A385" s="102" t="s">
        <v>1358</v>
      </c>
      <c r="B385" s="74" t="s">
        <v>471</v>
      </c>
      <c r="C385" s="74" t="s">
        <v>957</v>
      </c>
      <c r="D385" s="74" t="s">
        <v>455</v>
      </c>
      <c r="E385" s="73">
        <v>6529872.96</v>
      </c>
      <c r="F385" s="73">
        <v>6529872.96</v>
      </c>
      <c r="G385" s="73">
        <v>6504645.3099999996</v>
      </c>
      <c r="H385" s="2"/>
    </row>
    <row r="386" spans="1:8" ht="25.5" outlineLevel="2" x14ac:dyDescent="0.25">
      <c r="A386" s="102" t="s">
        <v>1193</v>
      </c>
      <c r="B386" s="74" t="s">
        <v>471</v>
      </c>
      <c r="C386" s="74" t="s">
        <v>957</v>
      </c>
      <c r="D386" s="74" t="s">
        <v>469</v>
      </c>
      <c r="E386" s="73">
        <v>6529872.96</v>
      </c>
      <c r="F386" s="73">
        <v>6529872.96</v>
      </c>
      <c r="G386" s="73">
        <v>6504645.3099999996</v>
      </c>
      <c r="H386" s="2"/>
    </row>
    <row r="387" spans="1:8" ht="38.25" outlineLevel="1" x14ac:dyDescent="0.25">
      <c r="A387" s="102" t="s">
        <v>1357</v>
      </c>
      <c r="B387" s="74" t="s">
        <v>471</v>
      </c>
      <c r="C387" s="74" t="s">
        <v>484</v>
      </c>
      <c r="D387" s="74" t="s">
        <v>455</v>
      </c>
      <c r="E387" s="73">
        <v>1000000</v>
      </c>
      <c r="F387" s="73">
        <v>1000000</v>
      </c>
      <c r="G387" s="73">
        <v>999600</v>
      </c>
      <c r="H387" s="2"/>
    </row>
    <row r="388" spans="1:8" ht="25.5" outlineLevel="2" x14ac:dyDescent="0.25">
      <c r="A388" s="102" t="s">
        <v>1193</v>
      </c>
      <c r="B388" s="74" t="s">
        <v>471</v>
      </c>
      <c r="C388" s="74" t="s">
        <v>484</v>
      </c>
      <c r="D388" s="74" t="s">
        <v>469</v>
      </c>
      <c r="E388" s="73">
        <v>1000000</v>
      </c>
      <c r="F388" s="73">
        <v>1000000</v>
      </c>
      <c r="G388" s="73">
        <v>999600</v>
      </c>
      <c r="H388" s="2"/>
    </row>
    <row r="389" spans="1:8" ht="63.75" outlineLevel="1" x14ac:dyDescent="0.25">
      <c r="A389" s="102" t="s">
        <v>1356</v>
      </c>
      <c r="B389" s="74" t="s">
        <v>471</v>
      </c>
      <c r="C389" s="74" t="s">
        <v>955</v>
      </c>
      <c r="D389" s="74" t="s">
        <v>455</v>
      </c>
      <c r="E389" s="73">
        <v>866303.27</v>
      </c>
      <c r="F389" s="73">
        <v>866303.27</v>
      </c>
      <c r="G389" s="73">
        <v>822123.78</v>
      </c>
      <c r="H389" s="2"/>
    </row>
    <row r="390" spans="1:8" outlineLevel="2" x14ac:dyDescent="0.25">
      <c r="A390" s="102" t="s">
        <v>1329</v>
      </c>
      <c r="B390" s="74" t="s">
        <v>471</v>
      </c>
      <c r="C390" s="74" t="s">
        <v>955</v>
      </c>
      <c r="D390" s="74" t="s">
        <v>505</v>
      </c>
      <c r="E390" s="73">
        <v>866303.27</v>
      </c>
      <c r="F390" s="73">
        <v>866303.27</v>
      </c>
      <c r="G390" s="73">
        <v>822123.78</v>
      </c>
      <c r="H390" s="2"/>
    </row>
    <row r="391" spans="1:8" ht="25.5" outlineLevel="1" x14ac:dyDescent="0.25">
      <c r="A391" s="102" t="s">
        <v>1355</v>
      </c>
      <c r="B391" s="74" t="s">
        <v>471</v>
      </c>
      <c r="C391" s="74" t="s">
        <v>953</v>
      </c>
      <c r="D391" s="74" t="s">
        <v>455</v>
      </c>
      <c r="E391" s="73">
        <v>657239</v>
      </c>
      <c r="F391" s="73">
        <v>657239</v>
      </c>
      <c r="G391" s="73">
        <v>478440.36</v>
      </c>
      <c r="H391" s="2"/>
    </row>
    <row r="392" spans="1:8" ht="25.5" outlineLevel="2" x14ac:dyDescent="0.25">
      <c r="A392" s="102" t="s">
        <v>1193</v>
      </c>
      <c r="B392" s="74" t="s">
        <v>471</v>
      </c>
      <c r="C392" s="74" t="s">
        <v>953</v>
      </c>
      <c r="D392" s="74" t="s">
        <v>469</v>
      </c>
      <c r="E392" s="73">
        <v>657239</v>
      </c>
      <c r="F392" s="73">
        <v>657239</v>
      </c>
      <c r="G392" s="73">
        <v>478440.36</v>
      </c>
      <c r="H392" s="2"/>
    </row>
    <row r="393" spans="1:8" ht="25.5" outlineLevel="1" x14ac:dyDescent="0.25">
      <c r="A393" s="102" t="s">
        <v>1354</v>
      </c>
      <c r="B393" s="74" t="s">
        <v>471</v>
      </c>
      <c r="C393" s="74" t="s">
        <v>951</v>
      </c>
      <c r="D393" s="74" t="s">
        <v>455</v>
      </c>
      <c r="E393" s="73">
        <v>599041.23</v>
      </c>
      <c r="F393" s="73">
        <v>599041.23</v>
      </c>
      <c r="G393" s="73">
        <v>599041.23</v>
      </c>
      <c r="H393" s="2"/>
    </row>
    <row r="394" spans="1:8" ht="25.5" outlineLevel="2" x14ac:dyDescent="0.25">
      <c r="A394" s="102" t="s">
        <v>1193</v>
      </c>
      <c r="B394" s="74" t="s">
        <v>471</v>
      </c>
      <c r="C394" s="74" t="s">
        <v>951</v>
      </c>
      <c r="D394" s="74" t="s">
        <v>469</v>
      </c>
      <c r="E394" s="73">
        <v>599041.23</v>
      </c>
      <c r="F394" s="73">
        <v>599041.23</v>
      </c>
      <c r="G394" s="73">
        <v>599041.23</v>
      </c>
      <c r="H394" s="2"/>
    </row>
    <row r="395" spans="1:8" ht="153" outlineLevel="1" x14ac:dyDescent="0.25">
      <c r="A395" s="102" t="s">
        <v>1353</v>
      </c>
      <c r="B395" s="74" t="s">
        <v>471</v>
      </c>
      <c r="C395" s="74" t="s">
        <v>479</v>
      </c>
      <c r="D395" s="74" t="s">
        <v>455</v>
      </c>
      <c r="E395" s="73">
        <v>23344638.859999999</v>
      </c>
      <c r="F395" s="73">
        <v>23344638.859999999</v>
      </c>
      <c r="G395" s="73">
        <v>22931594.260000002</v>
      </c>
      <c r="H395" s="2"/>
    </row>
    <row r="396" spans="1:8" ht="89.25" outlineLevel="2" x14ac:dyDescent="0.25">
      <c r="A396" s="102" t="s">
        <v>1352</v>
      </c>
      <c r="B396" s="74" t="s">
        <v>471</v>
      </c>
      <c r="C396" s="74" t="s">
        <v>479</v>
      </c>
      <c r="D396" s="74" t="s">
        <v>478</v>
      </c>
      <c r="E396" s="73">
        <v>23344638.859999999</v>
      </c>
      <c r="F396" s="73">
        <v>23344638.859999999</v>
      </c>
      <c r="G396" s="73">
        <v>22931594.260000002</v>
      </c>
      <c r="H396" s="2"/>
    </row>
    <row r="397" spans="1:8" ht="63.75" outlineLevel="1" x14ac:dyDescent="0.25">
      <c r="A397" s="102" t="s">
        <v>1351</v>
      </c>
      <c r="B397" s="74" t="s">
        <v>471</v>
      </c>
      <c r="C397" s="74" t="s">
        <v>949</v>
      </c>
      <c r="D397" s="74" t="s">
        <v>455</v>
      </c>
      <c r="E397" s="73">
        <v>1154548.46</v>
      </c>
      <c r="F397" s="73">
        <v>1154548.46</v>
      </c>
      <c r="G397" s="73">
        <v>1154548.46</v>
      </c>
      <c r="H397" s="2"/>
    </row>
    <row r="398" spans="1:8" ht="25.5" outlineLevel="2" x14ac:dyDescent="0.25">
      <c r="A398" s="102" t="s">
        <v>1193</v>
      </c>
      <c r="B398" s="74" t="s">
        <v>471</v>
      </c>
      <c r="C398" s="74" t="s">
        <v>949</v>
      </c>
      <c r="D398" s="74" t="s">
        <v>469</v>
      </c>
      <c r="E398" s="73">
        <v>1154548.46</v>
      </c>
      <c r="F398" s="73">
        <v>1154548.46</v>
      </c>
      <c r="G398" s="73">
        <v>1154548.46</v>
      </c>
      <c r="H398" s="2"/>
    </row>
    <row r="399" spans="1:8" ht="76.5" outlineLevel="1" x14ac:dyDescent="0.25">
      <c r="A399" s="102" t="s">
        <v>1350</v>
      </c>
      <c r="B399" s="74" t="s">
        <v>471</v>
      </c>
      <c r="C399" s="74" t="s">
        <v>947</v>
      </c>
      <c r="D399" s="74" t="s">
        <v>455</v>
      </c>
      <c r="E399" s="73">
        <v>11433.33</v>
      </c>
      <c r="F399" s="73">
        <v>11433.33</v>
      </c>
      <c r="G399" s="73">
        <v>11433.33</v>
      </c>
      <c r="H399" s="2"/>
    </row>
    <row r="400" spans="1:8" ht="25.5" outlineLevel="2" x14ac:dyDescent="0.25">
      <c r="A400" s="102" t="s">
        <v>1193</v>
      </c>
      <c r="B400" s="74" t="s">
        <v>471</v>
      </c>
      <c r="C400" s="74" t="s">
        <v>947</v>
      </c>
      <c r="D400" s="74" t="s">
        <v>469</v>
      </c>
      <c r="E400" s="73">
        <v>11433.33</v>
      </c>
      <c r="F400" s="73">
        <v>11433.33</v>
      </c>
      <c r="G400" s="73">
        <v>11433.33</v>
      </c>
      <c r="H400" s="2"/>
    </row>
    <row r="401" spans="1:8" ht="51" outlineLevel="1" x14ac:dyDescent="0.25">
      <c r="A401" s="102" t="s">
        <v>1349</v>
      </c>
      <c r="B401" s="74" t="s">
        <v>471</v>
      </c>
      <c r="C401" s="74" t="s">
        <v>945</v>
      </c>
      <c r="D401" s="74" t="s">
        <v>455</v>
      </c>
      <c r="E401" s="73">
        <v>10436743.550000001</v>
      </c>
      <c r="F401" s="73">
        <v>10436743.550000001</v>
      </c>
      <c r="G401" s="73">
        <v>10436636.82</v>
      </c>
      <c r="H401" s="2"/>
    </row>
    <row r="402" spans="1:8" ht="25.5" outlineLevel="2" x14ac:dyDescent="0.25">
      <c r="A402" s="102" t="s">
        <v>1193</v>
      </c>
      <c r="B402" s="74" t="s">
        <v>471</v>
      </c>
      <c r="C402" s="74" t="s">
        <v>945</v>
      </c>
      <c r="D402" s="74" t="s">
        <v>469</v>
      </c>
      <c r="E402" s="73">
        <v>10006520.35</v>
      </c>
      <c r="F402" s="73">
        <v>10006520.35</v>
      </c>
      <c r="G402" s="73">
        <v>10006413.619999999</v>
      </c>
      <c r="H402" s="2"/>
    </row>
    <row r="403" spans="1:8" ht="63.75" outlineLevel="2" x14ac:dyDescent="0.25">
      <c r="A403" s="102" t="s">
        <v>1334</v>
      </c>
      <c r="B403" s="74" t="s">
        <v>471</v>
      </c>
      <c r="C403" s="74" t="s">
        <v>945</v>
      </c>
      <c r="D403" s="74" t="s">
        <v>919</v>
      </c>
      <c r="E403" s="73">
        <v>430223.2</v>
      </c>
      <c r="F403" s="73">
        <v>430223.2</v>
      </c>
      <c r="G403" s="73">
        <v>430223.2</v>
      </c>
      <c r="H403" s="2"/>
    </row>
    <row r="404" spans="1:8" ht="51" outlineLevel="2" x14ac:dyDescent="0.25">
      <c r="A404" s="102" t="s">
        <v>1206</v>
      </c>
      <c r="B404" s="74" t="s">
        <v>471</v>
      </c>
      <c r="C404" s="74" t="s">
        <v>945</v>
      </c>
      <c r="D404" s="74" t="s">
        <v>487</v>
      </c>
      <c r="E404" s="73">
        <v>0</v>
      </c>
      <c r="F404" s="73">
        <v>0</v>
      </c>
      <c r="G404" s="73">
        <v>0</v>
      </c>
      <c r="H404" s="2"/>
    </row>
    <row r="405" spans="1:8" ht="25.5" outlineLevel="1" x14ac:dyDescent="0.25">
      <c r="A405" s="102" t="s">
        <v>1348</v>
      </c>
      <c r="B405" s="74" t="s">
        <v>471</v>
      </c>
      <c r="C405" s="74" t="s">
        <v>943</v>
      </c>
      <c r="D405" s="74" t="s">
        <v>455</v>
      </c>
      <c r="E405" s="73">
        <v>587560</v>
      </c>
      <c r="F405" s="73">
        <v>587560</v>
      </c>
      <c r="G405" s="73">
        <v>562000</v>
      </c>
      <c r="H405" s="2"/>
    </row>
    <row r="406" spans="1:8" ht="25.5" outlineLevel="2" x14ac:dyDescent="0.25">
      <c r="A406" s="102" t="s">
        <v>1193</v>
      </c>
      <c r="B406" s="74" t="s">
        <v>471</v>
      </c>
      <c r="C406" s="74" t="s">
        <v>943</v>
      </c>
      <c r="D406" s="74" t="s">
        <v>469</v>
      </c>
      <c r="E406" s="73">
        <v>587560</v>
      </c>
      <c r="F406" s="73">
        <v>587560</v>
      </c>
      <c r="G406" s="73">
        <v>562000</v>
      </c>
      <c r="H406" s="2"/>
    </row>
    <row r="407" spans="1:8" ht="25.5" outlineLevel="1" x14ac:dyDescent="0.25">
      <c r="A407" s="102" t="s">
        <v>1347</v>
      </c>
      <c r="B407" s="74" t="s">
        <v>471</v>
      </c>
      <c r="C407" s="74" t="s">
        <v>941</v>
      </c>
      <c r="D407" s="74" t="s">
        <v>455</v>
      </c>
      <c r="E407" s="73">
        <v>1595352.13</v>
      </c>
      <c r="F407" s="73">
        <v>1595352.13</v>
      </c>
      <c r="G407" s="73">
        <v>1595352.12</v>
      </c>
      <c r="H407" s="2"/>
    </row>
    <row r="408" spans="1:8" ht="25.5" outlineLevel="2" x14ac:dyDescent="0.25">
      <c r="A408" s="102" t="s">
        <v>1193</v>
      </c>
      <c r="B408" s="74" t="s">
        <v>471</v>
      </c>
      <c r="C408" s="74" t="s">
        <v>941</v>
      </c>
      <c r="D408" s="74" t="s">
        <v>469</v>
      </c>
      <c r="E408" s="73">
        <v>1595352.13</v>
      </c>
      <c r="F408" s="73">
        <v>1595352.13</v>
      </c>
      <c r="G408" s="73">
        <v>1595352.12</v>
      </c>
      <c r="H408" s="2"/>
    </row>
    <row r="409" spans="1:8" outlineLevel="1" x14ac:dyDescent="0.25">
      <c r="A409" s="102" t="s">
        <v>1346</v>
      </c>
      <c r="B409" s="74" t="s">
        <v>471</v>
      </c>
      <c r="C409" s="74" t="s">
        <v>939</v>
      </c>
      <c r="D409" s="74" t="s">
        <v>455</v>
      </c>
      <c r="E409" s="73">
        <v>1836929.28</v>
      </c>
      <c r="F409" s="73">
        <v>1836929.28</v>
      </c>
      <c r="G409" s="73">
        <v>1831939.28</v>
      </c>
      <c r="H409" s="2"/>
    </row>
    <row r="410" spans="1:8" ht="25.5" outlineLevel="2" x14ac:dyDescent="0.25">
      <c r="A410" s="102" t="s">
        <v>1193</v>
      </c>
      <c r="B410" s="74" t="s">
        <v>471</v>
      </c>
      <c r="C410" s="74" t="s">
        <v>939</v>
      </c>
      <c r="D410" s="74" t="s">
        <v>469</v>
      </c>
      <c r="E410" s="73">
        <v>1836929.28</v>
      </c>
      <c r="F410" s="73">
        <v>1836929.28</v>
      </c>
      <c r="G410" s="73">
        <v>1831939.28</v>
      </c>
      <c r="H410" s="2"/>
    </row>
    <row r="411" spans="1:8" ht="25.5" outlineLevel="1" x14ac:dyDescent="0.25">
      <c r="A411" s="102" t="s">
        <v>1345</v>
      </c>
      <c r="B411" s="74" t="s">
        <v>471</v>
      </c>
      <c r="C411" s="74" t="s">
        <v>937</v>
      </c>
      <c r="D411" s="74" t="s">
        <v>455</v>
      </c>
      <c r="E411" s="73">
        <v>283900.40999999997</v>
      </c>
      <c r="F411" s="73">
        <v>283900.40999999997</v>
      </c>
      <c r="G411" s="73">
        <v>276712.03999999998</v>
      </c>
      <c r="H411" s="2"/>
    </row>
    <row r="412" spans="1:8" ht="25.5" outlineLevel="2" x14ac:dyDescent="0.25">
      <c r="A412" s="102" t="s">
        <v>1193</v>
      </c>
      <c r="B412" s="74" t="s">
        <v>471</v>
      </c>
      <c r="C412" s="74" t="s">
        <v>937</v>
      </c>
      <c r="D412" s="74" t="s">
        <v>469</v>
      </c>
      <c r="E412" s="73">
        <v>283900.40999999997</v>
      </c>
      <c r="F412" s="73">
        <v>283900.40999999997</v>
      </c>
      <c r="G412" s="73">
        <v>276712.03999999998</v>
      </c>
      <c r="H412" s="2"/>
    </row>
    <row r="413" spans="1:8" outlineLevel="1" x14ac:dyDescent="0.25">
      <c r="A413" s="102" t="s">
        <v>1344</v>
      </c>
      <c r="B413" s="74" t="s">
        <v>471</v>
      </c>
      <c r="C413" s="74" t="s">
        <v>935</v>
      </c>
      <c r="D413" s="74" t="s">
        <v>455</v>
      </c>
      <c r="E413" s="73">
        <v>420000</v>
      </c>
      <c r="F413" s="73">
        <v>420000</v>
      </c>
      <c r="G413" s="73">
        <v>420000</v>
      </c>
      <c r="H413" s="2"/>
    </row>
    <row r="414" spans="1:8" ht="25.5" outlineLevel="2" x14ac:dyDescent="0.25">
      <c r="A414" s="102" t="s">
        <v>1193</v>
      </c>
      <c r="B414" s="74" t="s">
        <v>471</v>
      </c>
      <c r="C414" s="74" t="s">
        <v>935</v>
      </c>
      <c r="D414" s="74" t="s">
        <v>469</v>
      </c>
      <c r="E414" s="73">
        <v>420000</v>
      </c>
      <c r="F414" s="73">
        <v>420000</v>
      </c>
      <c r="G414" s="73">
        <v>420000</v>
      </c>
      <c r="H414" s="2"/>
    </row>
    <row r="415" spans="1:8" ht="89.25" outlineLevel="1" x14ac:dyDescent="0.25">
      <c r="A415" s="102" t="s">
        <v>1343</v>
      </c>
      <c r="B415" s="74" t="s">
        <v>471</v>
      </c>
      <c r="C415" s="74" t="s">
        <v>933</v>
      </c>
      <c r="D415" s="74" t="s">
        <v>455</v>
      </c>
      <c r="E415" s="73">
        <v>9223750</v>
      </c>
      <c r="F415" s="73">
        <v>9223750</v>
      </c>
      <c r="G415" s="73">
        <v>9223750</v>
      </c>
      <c r="H415" s="2"/>
    </row>
    <row r="416" spans="1:8" ht="25.5" outlineLevel="2" x14ac:dyDescent="0.25">
      <c r="A416" s="102" t="s">
        <v>1193</v>
      </c>
      <c r="B416" s="74" t="s">
        <v>471</v>
      </c>
      <c r="C416" s="74" t="s">
        <v>933</v>
      </c>
      <c r="D416" s="74" t="s">
        <v>469</v>
      </c>
      <c r="E416" s="73">
        <v>9223750</v>
      </c>
      <c r="F416" s="73">
        <v>9223750</v>
      </c>
      <c r="G416" s="73">
        <v>9223750</v>
      </c>
      <c r="H416" s="2"/>
    </row>
    <row r="417" spans="1:8" ht="38.25" outlineLevel="1" x14ac:dyDescent="0.25">
      <c r="A417" s="102" t="s">
        <v>1342</v>
      </c>
      <c r="B417" s="74" t="s">
        <v>471</v>
      </c>
      <c r="C417" s="74" t="s">
        <v>476</v>
      </c>
      <c r="D417" s="74" t="s">
        <v>455</v>
      </c>
      <c r="E417" s="73">
        <v>9959305</v>
      </c>
      <c r="F417" s="73">
        <v>9959305</v>
      </c>
      <c r="G417" s="73">
        <v>9959265.8599999994</v>
      </c>
      <c r="H417" s="2"/>
    </row>
    <row r="418" spans="1:8" ht="25.5" outlineLevel="2" x14ac:dyDescent="0.25">
      <c r="A418" s="102" t="s">
        <v>1193</v>
      </c>
      <c r="B418" s="74" t="s">
        <v>471</v>
      </c>
      <c r="C418" s="74" t="s">
        <v>476</v>
      </c>
      <c r="D418" s="74" t="s">
        <v>469</v>
      </c>
      <c r="E418" s="73">
        <v>9959305</v>
      </c>
      <c r="F418" s="73">
        <v>9959305</v>
      </c>
      <c r="G418" s="73">
        <v>9959265.8599999994</v>
      </c>
      <c r="H418" s="2"/>
    </row>
    <row r="419" spans="1:8" ht="38.25" outlineLevel="1" x14ac:dyDescent="0.25">
      <c r="A419" s="102" t="s">
        <v>1341</v>
      </c>
      <c r="B419" s="74" t="s">
        <v>471</v>
      </c>
      <c r="C419" s="74" t="s">
        <v>470</v>
      </c>
      <c r="D419" s="74" t="s">
        <v>455</v>
      </c>
      <c r="E419" s="73">
        <v>1796939.28</v>
      </c>
      <c r="F419" s="73">
        <v>1796939.28</v>
      </c>
      <c r="G419" s="73">
        <v>1796939.28</v>
      </c>
      <c r="H419" s="2"/>
    </row>
    <row r="420" spans="1:8" ht="25.5" outlineLevel="2" x14ac:dyDescent="0.25">
      <c r="A420" s="102" t="s">
        <v>1193</v>
      </c>
      <c r="B420" s="74" t="s">
        <v>471</v>
      </c>
      <c r="C420" s="74" t="s">
        <v>470</v>
      </c>
      <c r="D420" s="74" t="s">
        <v>469</v>
      </c>
      <c r="E420" s="73">
        <v>1796939.28</v>
      </c>
      <c r="F420" s="73">
        <v>1796939.28</v>
      </c>
      <c r="G420" s="73">
        <v>1796939.28</v>
      </c>
      <c r="H420" s="2"/>
    </row>
    <row r="421" spans="1:8" ht="25.5" outlineLevel="1" x14ac:dyDescent="0.25">
      <c r="A421" s="102" t="s">
        <v>1340</v>
      </c>
      <c r="B421" s="74" t="s">
        <v>471</v>
      </c>
      <c r="C421" s="74" t="s">
        <v>931</v>
      </c>
      <c r="D421" s="74" t="s">
        <v>455</v>
      </c>
      <c r="E421" s="73">
        <v>6153025.9199999999</v>
      </c>
      <c r="F421" s="73">
        <v>6153025.9199999999</v>
      </c>
      <c r="G421" s="73">
        <v>6001072.54</v>
      </c>
      <c r="H421" s="2"/>
    </row>
    <row r="422" spans="1:8" ht="25.5" outlineLevel="2" x14ac:dyDescent="0.25">
      <c r="A422" s="102" t="s">
        <v>1193</v>
      </c>
      <c r="B422" s="74" t="s">
        <v>471</v>
      </c>
      <c r="C422" s="74" t="s">
        <v>931</v>
      </c>
      <c r="D422" s="74" t="s">
        <v>469</v>
      </c>
      <c r="E422" s="73">
        <v>6153025.9199999999</v>
      </c>
      <c r="F422" s="73">
        <v>6153025.9199999999</v>
      </c>
      <c r="G422" s="73">
        <v>6001072.54</v>
      </c>
      <c r="H422" s="2"/>
    </row>
    <row r="423" spans="1:8" ht="25.5" outlineLevel="1" x14ac:dyDescent="0.25">
      <c r="A423" s="102" t="s">
        <v>1339</v>
      </c>
      <c r="B423" s="74" t="s">
        <v>471</v>
      </c>
      <c r="C423" s="74" t="s">
        <v>929</v>
      </c>
      <c r="D423" s="74" t="s">
        <v>455</v>
      </c>
      <c r="E423" s="73">
        <v>6327612</v>
      </c>
      <c r="F423" s="73">
        <v>6327612</v>
      </c>
      <c r="G423" s="73">
        <v>6292905</v>
      </c>
      <c r="H423" s="2"/>
    </row>
    <row r="424" spans="1:8" ht="25.5" outlineLevel="2" x14ac:dyDescent="0.25">
      <c r="A424" s="102" t="s">
        <v>1193</v>
      </c>
      <c r="B424" s="74" t="s">
        <v>471</v>
      </c>
      <c r="C424" s="74" t="s">
        <v>929</v>
      </c>
      <c r="D424" s="74" t="s">
        <v>469</v>
      </c>
      <c r="E424" s="73">
        <v>6327612</v>
      </c>
      <c r="F424" s="73">
        <v>6327612</v>
      </c>
      <c r="G424" s="73">
        <v>6292905</v>
      </c>
      <c r="H424" s="2"/>
    </row>
    <row r="425" spans="1:8" ht="25.5" outlineLevel="1" x14ac:dyDescent="0.25">
      <c r="A425" s="102" t="s">
        <v>1338</v>
      </c>
      <c r="B425" s="74" t="s">
        <v>471</v>
      </c>
      <c r="C425" s="74" t="s">
        <v>927</v>
      </c>
      <c r="D425" s="74" t="s">
        <v>455</v>
      </c>
      <c r="E425" s="73">
        <v>96000</v>
      </c>
      <c r="F425" s="73">
        <v>96000</v>
      </c>
      <c r="G425" s="73">
        <v>96000</v>
      </c>
      <c r="H425" s="2"/>
    </row>
    <row r="426" spans="1:8" ht="25.5" outlineLevel="2" x14ac:dyDescent="0.25">
      <c r="A426" s="102" t="s">
        <v>1193</v>
      </c>
      <c r="B426" s="74" t="s">
        <v>471</v>
      </c>
      <c r="C426" s="74" t="s">
        <v>927</v>
      </c>
      <c r="D426" s="74" t="s">
        <v>469</v>
      </c>
      <c r="E426" s="73">
        <v>96000</v>
      </c>
      <c r="F426" s="73">
        <v>96000</v>
      </c>
      <c r="G426" s="73">
        <v>96000</v>
      </c>
      <c r="H426" s="2"/>
    </row>
    <row r="427" spans="1:8" ht="63.75" outlineLevel="1" x14ac:dyDescent="0.25">
      <c r="A427" s="102" t="s">
        <v>1337</v>
      </c>
      <c r="B427" s="74" t="s">
        <v>471</v>
      </c>
      <c r="C427" s="74" t="s">
        <v>925</v>
      </c>
      <c r="D427" s="74" t="s">
        <v>455</v>
      </c>
      <c r="E427" s="73">
        <v>7778576.6399999997</v>
      </c>
      <c r="F427" s="73">
        <v>7778576.6399999997</v>
      </c>
      <c r="G427" s="73">
        <v>7722348.7599999998</v>
      </c>
      <c r="H427" s="2"/>
    </row>
    <row r="428" spans="1:8" ht="25.5" outlineLevel="2" x14ac:dyDescent="0.25">
      <c r="A428" s="102" t="s">
        <v>1193</v>
      </c>
      <c r="B428" s="74" t="s">
        <v>471</v>
      </c>
      <c r="C428" s="74" t="s">
        <v>925</v>
      </c>
      <c r="D428" s="74" t="s">
        <v>469</v>
      </c>
      <c r="E428" s="73">
        <v>7778576.6399999997</v>
      </c>
      <c r="F428" s="73">
        <v>7778576.6399999997</v>
      </c>
      <c r="G428" s="73">
        <v>7722348.7599999998</v>
      </c>
      <c r="H428" s="2"/>
    </row>
    <row r="429" spans="1:8" ht="63.75" outlineLevel="1" x14ac:dyDescent="0.25">
      <c r="A429" s="102" t="s">
        <v>1336</v>
      </c>
      <c r="B429" s="74" t="s">
        <v>471</v>
      </c>
      <c r="C429" s="74" t="s">
        <v>923</v>
      </c>
      <c r="D429" s="74" t="s">
        <v>455</v>
      </c>
      <c r="E429" s="73">
        <v>4188464.34</v>
      </c>
      <c r="F429" s="73">
        <v>4188464.34</v>
      </c>
      <c r="G429" s="73">
        <v>4158187.78</v>
      </c>
      <c r="H429" s="2"/>
    </row>
    <row r="430" spans="1:8" ht="25.5" outlineLevel="2" x14ac:dyDescent="0.25">
      <c r="A430" s="102" t="s">
        <v>1193</v>
      </c>
      <c r="B430" s="74" t="s">
        <v>471</v>
      </c>
      <c r="C430" s="74" t="s">
        <v>923</v>
      </c>
      <c r="D430" s="74" t="s">
        <v>469</v>
      </c>
      <c r="E430" s="73">
        <v>4188464.34</v>
      </c>
      <c r="F430" s="73">
        <v>4188464.34</v>
      </c>
      <c r="G430" s="73">
        <v>4158187.78</v>
      </c>
      <c r="H430" s="2"/>
    </row>
    <row r="431" spans="1:8" ht="25.5" outlineLevel="1" x14ac:dyDescent="0.25">
      <c r="A431" s="102" t="s">
        <v>1335</v>
      </c>
      <c r="B431" s="74" t="s">
        <v>471</v>
      </c>
      <c r="C431" s="74" t="s">
        <v>920</v>
      </c>
      <c r="D431" s="74" t="s">
        <v>455</v>
      </c>
      <c r="E431" s="73">
        <v>8385818.5300000003</v>
      </c>
      <c r="F431" s="73">
        <v>8385818.5300000003</v>
      </c>
      <c r="G431" s="73">
        <v>7628507.7300000004</v>
      </c>
      <c r="H431" s="2"/>
    </row>
    <row r="432" spans="1:8" ht="25.5" outlineLevel="2" x14ac:dyDescent="0.25">
      <c r="A432" s="102" t="s">
        <v>1193</v>
      </c>
      <c r="B432" s="74" t="s">
        <v>471</v>
      </c>
      <c r="C432" s="74" t="s">
        <v>920</v>
      </c>
      <c r="D432" s="74" t="s">
        <v>469</v>
      </c>
      <c r="E432" s="73">
        <v>8067838.4400000004</v>
      </c>
      <c r="F432" s="73">
        <v>8067838.4400000004</v>
      </c>
      <c r="G432" s="73">
        <v>7528507.7300000004</v>
      </c>
      <c r="H432" s="2"/>
    </row>
    <row r="433" spans="1:8" ht="63.75" outlineLevel="2" x14ac:dyDescent="0.25">
      <c r="A433" s="102" t="s">
        <v>1334</v>
      </c>
      <c r="B433" s="74" t="s">
        <v>471</v>
      </c>
      <c r="C433" s="74" t="s">
        <v>920</v>
      </c>
      <c r="D433" s="74" t="s">
        <v>919</v>
      </c>
      <c r="E433" s="73">
        <v>317980.09000000003</v>
      </c>
      <c r="F433" s="73">
        <v>317980.09000000003</v>
      </c>
      <c r="G433" s="73">
        <v>100000</v>
      </c>
      <c r="H433" s="2"/>
    </row>
    <row r="434" spans="1:8" ht="51" outlineLevel="1" x14ac:dyDescent="0.25">
      <c r="A434" s="102" t="s">
        <v>1333</v>
      </c>
      <c r="B434" s="74" t="s">
        <v>471</v>
      </c>
      <c r="C434" s="74" t="s">
        <v>917</v>
      </c>
      <c r="D434" s="74" t="s">
        <v>455</v>
      </c>
      <c r="E434" s="73">
        <v>374677</v>
      </c>
      <c r="F434" s="73">
        <v>374677</v>
      </c>
      <c r="G434" s="73">
        <v>374677</v>
      </c>
      <c r="H434" s="2"/>
    </row>
    <row r="435" spans="1:8" ht="25.5" outlineLevel="2" x14ac:dyDescent="0.25">
      <c r="A435" s="102" t="s">
        <v>1193</v>
      </c>
      <c r="B435" s="74" t="s">
        <v>471</v>
      </c>
      <c r="C435" s="74" t="s">
        <v>917</v>
      </c>
      <c r="D435" s="74" t="s">
        <v>469</v>
      </c>
      <c r="E435" s="73">
        <v>374677</v>
      </c>
      <c r="F435" s="73">
        <v>374677</v>
      </c>
      <c r="G435" s="73">
        <v>374677</v>
      </c>
      <c r="H435" s="2"/>
    </row>
    <row r="436" spans="1:8" ht="25.5" x14ac:dyDescent="0.25">
      <c r="A436" s="102" t="s">
        <v>1332</v>
      </c>
      <c r="B436" s="74" t="s">
        <v>911</v>
      </c>
      <c r="C436" s="74" t="s">
        <v>457</v>
      </c>
      <c r="D436" s="74" t="s">
        <v>455</v>
      </c>
      <c r="E436" s="73">
        <v>42476550.420000002</v>
      </c>
      <c r="F436" s="73">
        <v>42476550.420000002</v>
      </c>
      <c r="G436" s="73">
        <v>42284945.82</v>
      </c>
      <c r="H436" s="2"/>
    </row>
    <row r="437" spans="1:8" ht="76.5" outlineLevel="1" x14ac:dyDescent="0.25">
      <c r="A437" s="102" t="s">
        <v>1196</v>
      </c>
      <c r="B437" s="74" t="s">
        <v>911</v>
      </c>
      <c r="C437" s="74" t="s">
        <v>915</v>
      </c>
      <c r="D437" s="74" t="s">
        <v>455</v>
      </c>
      <c r="E437" s="73">
        <v>301100</v>
      </c>
      <c r="F437" s="73">
        <v>301100</v>
      </c>
      <c r="G437" s="73">
        <v>237718.91</v>
      </c>
      <c r="H437" s="2"/>
    </row>
    <row r="438" spans="1:8" ht="38.25" outlineLevel="2" x14ac:dyDescent="0.25">
      <c r="A438" s="102" t="s">
        <v>1330</v>
      </c>
      <c r="B438" s="74" t="s">
        <v>911</v>
      </c>
      <c r="C438" s="74" t="s">
        <v>915</v>
      </c>
      <c r="D438" s="74" t="s">
        <v>778</v>
      </c>
      <c r="E438" s="73">
        <v>283000</v>
      </c>
      <c r="F438" s="73">
        <v>283000</v>
      </c>
      <c r="G438" s="73">
        <v>223796.34</v>
      </c>
      <c r="H438" s="2"/>
    </row>
    <row r="439" spans="1:8" ht="51" outlineLevel="2" x14ac:dyDescent="0.25">
      <c r="A439" s="102" t="s">
        <v>1236</v>
      </c>
      <c r="B439" s="74" t="s">
        <v>911</v>
      </c>
      <c r="C439" s="74" t="s">
        <v>915</v>
      </c>
      <c r="D439" s="74" t="s">
        <v>776</v>
      </c>
      <c r="E439" s="73">
        <v>18100</v>
      </c>
      <c r="F439" s="73">
        <v>18100</v>
      </c>
      <c r="G439" s="73">
        <v>13922.57</v>
      </c>
      <c r="H439" s="2"/>
    </row>
    <row r="440" spans="1:8" ht="25.5" outlineLevel="1" x14ac:dyDescent="0.25">
      <c r="A440" s="102" t="s">
        <v>1331</v>
      </c>
      <c r="B440" s="74" t="s">
        <v>911</v>
      </c>
      <c r="C440" s="74" t="s">
        <v>910</v>
      </c>
      <c r="D440" s="74" t="s">
        <v>455</v>
      </c>
      <c r="E440" s="73">
        <v>42175450.420000002</v>
      </c>
      <c r="F440" s="73">
        <v>42175450.420000002</v>
      </c>
      <c r="G440" s="73">
        <v>42047226.909999996</v>
      </c>
      <c r="H440" s="2"/>
    </row>
    <row r="441" spans="1:8" outlineLevel="2" x14ac:dyDescent="0.25">
      <c r="A441" s="102" t="s">
        <v>1237</v>
      </c>
      <c r="B441" s="74" t="s">
        <v>911</v>
      </c>
      <c r="C441" s="74" t="s">
        <v>910</v>
      </c>
      <c r="D441" s="74" t="s">
        <v>780</v>
      </c>
      <c r="E441" s="73">
        <v>19020803.030000001</v>
      </c>
      <c r="F441" s="73">
        <v>19020803.030000001</v>
      </c>
      <c r="G441" s="73">
        <v>18974276.280000001</v>
      </c>
      <c r="H441" s="2"/>
    </row>
    <row r="442" spans="1:8" ht="38.25" outlineLevel="2" x14ac:dyDescent="0.25">
      <c r="A442" s="102" t="s">
        <v>1330</v>
      </c>
      <c r="B442" s="74" t="s">
        <v>911</v>
      </c>
      <c r="C442" s="74" t="s">
        <v>910</v>
      </c>
      <c r="D442" s="74" t="s">
        <v>778</v>
      </c>
      <c r="E442" s="73">
        <v>0</v>
      </c>
      <c r="F442" s="73">
        <v>0</v>
      </c>
      <c r="G442" s="73">
        <v>0</v>
      </c>
      <c r="H442" s="2"/>
    </row>
    <row r="443" spans="1:8" ht="51" outlineLevel="2" x14ac:dyDescent="0.25">
      <c r="A443" s="102" t="s">
        <v>1236</v>
      </c>
      <c r="B443" s="74" t="s">
        <v>911</v>
      </c>
      <c r="C443" s="74" t="s">
        <v>910</v>
      </c>
      <c r="D443" s="74" t="s">
        <v>776</v>
      </c>
      <c r="E443" s="73">
        <v>6351337.1900000004</v>
      </c>
      <c r="F443" s="73">
        <v>6351337.1900000004</v>
      </c>
      <c r="G443" s="73">
        <v>6327017.0899999999</v>
      </c>
      <c r="H443" s="2"/>
    </row>
    <row r="444" spans="1:8" ht="25.5" outlineLevel="2" x14ac:dyDescent="0.25">
      <c r="A444" s="102" t="s">
        <v>1193</v>
      </c>
      <c r="B444" s="74" t="s">
        <v>911</v>
      </c>
      <c r="C444" s="74" t="s">
        <v>910</v>
      </c>
      <c r="D444" s="74" t="s">
        <v>469</v>
      </c>
      <c r="E444" s="73">
        <v>6424162.4100000001</v>
      </c>
      <c r="F444" s="73">
        <v>6424162.4100000001</v>
      </c>
      <c r="G444" s="73">
        <v>6369770.6399999997</v>
      </c>
      <c r="H444" s="2"/>
    </row>
    <row r="445" spans="1:8" outlineLevel="2" x14ac:dyDescent="0.25">
      <c r="A445" s="102" t="s">
        <v>1329</v>
      </c>
      <c r="B445" s="74" t="s">
        <v>911</v>
      </c>
      <c r="C445" s="74" t="s">
        <v>910</v>
      </c>
      <c r="D445" s="74" t="s">
        <v>505</v>
      </c>
      <c r="E445" s="73">
        <v>3210078.97</v>
      </c>
      <c r="F445" s="73">
        <v>3210078.97</v>
      </c>
      <c r="G445" s="73">
        <v>3207094.08</v>
      </c>
      <c r="H445" s="2"/>
    </row>
    <row r="446" spans="1:8" ht="51" outlineLevel="2" x14ac:dyDescent="0.25">
      <c r="A446" s="102" t="s">
        <v>1206</v>
      </c>
      <c r="B446" s="74" t="s">
        <v>911</v>
      </c>
      <c r="C446" s="74" t="s">
        <v>910</v>
      </c>
      <c r="D446" s="74" t="s">
        <v>487</v>
      </c>
      <c r="E446" s="73">
        <v>865404.76</v>
      </c>
      <c r="F446" s="73">
        <v>865404.76</v>
      </c>
      <c r="G446" s="73">
        <v>865404.76</v>
      </c>
      <c r="H446" s="2"/>
    </row>
    <row r="447" spans="1:8" ht="51" outlineLevel="2" x14ac:dyDescent="0.25">
      <c r="A447" s="102" t="s">
        <v>1328</v>
      </c>
      <c r="B447" s="74" t="s">
        <v>911</v>
      </c>
      <c r="C447" s="74" t="s">
        <v>910</v>
      </c>
      <c r="D447" s="74" t="s">
        <v>502</v>
      </c>
      <c r="E447" s="73">
        <v>22257.5</v>
      </c>
      <c r="F447" s="73">
        <v>22257.5</v>
      </c>
      <c r="G447" s="73">
        <v>22257.5</v>
      </c>
      <c r="H447" s="2"/>
    </row>
    <row r="448" spans="1:8" ht="25.5" outlineLevel="2" x14ac:dyDescent="0.25">
      <c r="A448" s="102" t="s">
        <v>1327</v>
      </c>
      <c r="B448" s="74" t="s">
        <v>911</v>
      </c>
      <c r="C448" s="74" t="s">
        <v>910</v>
      </c>
      <c r="D448" s="74" t="s">
        <v>912</v>
      </c>
      <c r="E448" s="73">
        <v>6278733</v>
      </c>
      <c r="F448" s="73">
        <v>6278733</v>
      </c>
      <c r="G448" s="73">
        <v>6278733</v>
      </c>
      <c r="H448" s="2"/>
    </row>
    <row r="449" spans="1:8" outlineLevel="2" x14ac:dyDescent="0.25">
      <c r="A449" s="102" t="s">
        <v>1174</v>
      </c>
      <c r="B449" s="74" t="s">
        <v>911</v>
      </c>
      <c r="C449" s="74" t="s">
        <v>910</v>
      </c>
      <c r="D449" s="74" t="s">
        <v>773</v>
      </c>
      <c r="E449" s="73">
        <v>2673.56</v>
      </c>
      <c r="F449" s="73">
        <v>2673.56</v>
      </c>
      <c r="G449" s="73">
        <v>2673.56</v>
      </c>
      <c r="H449" s="2"/>
    </row>
    <row r="450" spans="1:8" x14ac:dyDescent="0.25">
      <c r="A450" s="102" t="s">
        <v>1326</v>
      </c>
      <c r="B450" s="74" t="s">
        <v>757</v>
      </c>
      <c r="C450" s="74" t="s">
        <v>457</v>
      </c>
      <c r="D450" s="74" t="s">
        <v>455</v>
      </c>
      <c r="E450" s="73">
        <v>467315294.12</v>
      </c>
      <c r="F450" s="73">
        <v>467315294.12</v>
      </c>
      <c r="G450" s="73">
        <v>466446247.08999997</v>
      </c>
      <c r="H450" s="2"/>
    </row>
    <row r="451" spans="1:8" ht="89.25" outlineLevel="1" x14ac:dyDescent="0.25">
      <c r="A451" s="102" t="s">
        <v>1325</v>
      </c>
      <c r="B451" s="74" t="s">
        <v>757</v>
      </c>
      <c r="C451" s="74" t="s">
        <v>908</v>
      </c>
      <c r="D451" s="74" t="s">
        <v>455</v>
      </c>
      <c r="E451" s="73">
        <v>3297223.11</v>
      </c>
      <c r="F451" s="73">
        <v>3297223.11</v>
      </c>
      <c r="G451" s="73">
        <v>3278833.11</v>
      </c>
      <c r="H451" s="2"/>
    </row>
    <row r="452" spans="1:8" ht="25.5" outlineLevel="2" x14ac:dyDescent="0.25">
      <c r="A452" s="102" t="s">
        <v>1193</v>
      </c>
      <c r="B452" s="74" t="s">
        <v>757</v>
      </c>
      <c r="C452" s="74" t="s">
        <v>908</v>
      </c>
      <c r="D452" s="74" t="s">
        <v>469</v>
      </c>
      <c r="E452" s="73">
        <v>3297223.11</v>
      </c>
      <c r="F452" s="73">
        <v>3297223.11</v>
      </c>
      <c r="G452" s="73">
        <v>3278833.11</v>
      </c>
      <c r="H452" s="2"/>
    </row>
    <row r="453" spans="1:8" ht="76.5" outlineLevel="1" x14ac:dyDescent="0.25">
      <c r="A453" s="102" t="s">
        <v>1314</v>
      </c>
      <c r="B453" s="74" t="s">
        <v>757</v>
      </c>
      <c r="C453" s="74" t="s">
        <v>739</v>
      </c>
      <c r="D453" s="74" t="s">
        <v>455</v>
      </c>
      <c r="E453" s="73">
        <v>81632.639999999999</v>
      </c>
      <c r="F453" s="73">
        <v>81632.639999999999</v>
      </c>
      <c r="G453" s="73">
        <v>80000</v>
      </c>
      <c r="H453" s="2"/>
    </row>
    <row r="454" spans="1:8" ht="25.5" outlineLevel="2" x14ac:dyDescent="0.25">
      <c r="A454" s="102" t="s">
        <v>1247</v>
      </c>
      <c r="B454" s="74" t="s">
        <v>757</v>
      </c>
      <c r="C454" s="74" t="s">
        <v>739</v>
      </c>
      <c r="D454" s="74" t="s">
        <v>612</v>
      </c>
      <c r="E454" s="73">
        <v>81632.639999999999</v>
      </c>
      <c r="F454" s="73">
        <v>81632.639999999999</v>
      </c>
      <c r="G454" s="73">
        <v>80000</v>
      </c>
      <c r="H454" s="2"/>
    </row>
    <row r="455" spans="1:8" ht="114.75" outlineLevel="1" x14ac:dyDescent="0.25">
      <c r="A455" s="102" t="s">
        <v>1201</v>
      </c>
      <c r="B455" s="74" t="s">
        <v>757</v>
      </c>
      <c r="C455" s="74" t="s">
        <v>580</v>
      </c>
      <c r="D455" s="74" t="s">
        <v>455</v>
      </c>
      <c r="E455" s="73">
        <v>1242755.55</v>
      </c>
      <c r="F455" s="73">
        <v>1242755.55</v>
      </c>
      <c r="G455" s="73">
        <v>521004.95</v>
      </c>
      <c r="H455" s="2"/>
    </row>
    <row r="456" spans="1:8" ht="25.5" outlineLevel="2" x14ac:dyDescent="0.25">
      <c r="A456" s="102" t="s">
        <v>1247</v>
      </c>
      <c r="B456" s="74" t="s">
        <v>757</v>
      </c>
      <c r="C456" s="74" t="s">
        <v>580</v>
      </c>
      <c r="D456" s="74" t="s">
        <v>612</v>
      </c>
      <c r="E456" s="73">
        <v>1242755.55</v>
      </c>
      <c r="F456" s="73">
        <v>1242755.55</v>
      </c>
      <c r="G456" s="73">
        <v>521004.95</v>
      </c>
      <c r="H456" s="2"/>
    </row>
    <row r="457" spans="1:8" ht="51" outlineLevel="1" x14ac:dyDescent="0.25">
      <c r="A457" s="102" t="s">
        <v>1324</v>
      </c>
      <c r="B457" s="74" t="s">
        <v>757</v>
      </c>
      <c r="C457" s="74" t="s">
        <v>762</v>
      </c>
      <c r="D457" s="74" t="s">
        <v>455</v>
      </c>
      <c r="E457" s="73">
        <v>267970.14</v>
      </c>
      <c r="F457" s="73">
        <v>267970.14</v>
      </c>
      <c r="G457" s="73">
        <v>267970.14</v>
      </c>
      <c r="H457" s="2"/>
    </row>
    <row r="458" spans="1:8" ht="25.5" outlineLevel="2" x14ac:dyDescent="0.25">
      <c r="A458" s="102" t="s">
        <v>1193</v>
      </c>
      <c r="B458" s="74" t="s">
        <v>757</v>
      </c>
      <c r="C458" s="74" t="s">
        <v>762</v>
      </c>
      <c r="D458" s="74" t="s">
        <v>469</v>
      </c>
      <c r="E458" s="73">
        <v>267970.14</v>
      </c>
      <c r="F458" s="73">
        <v>267970.14</v>
      </c>
      <c r="G458" s="73">
        <v>267970.14</v>
      </c>
      <c r="H458" s="2"/>
    </row>
    <row r="459" spans="1:8" ht="76.5" outlineLevel="1" x14ac:dyDescent="0.25">
      <c r="A459" s="102" t="s">
        <v>1196</v>
      </c>
      <c r="B459" s="74" t="s">
        <v>757</v>
      </c>
      <c r="C459" s="74" t="s">
        <v>761</v>
      </c>
      <c r="D459" s="74" t="s">
        <v>455</v>
      </c>
      <c r="E459" s="73">
        <v>4212259.3</v>
      </c>
      <c r="F459" s="73">
        <v>4212259.3</v>
      </c>
      <c r="G459" s="73">
        <v>4160038.79</v>
      </c>
      <c r="H459" s="2"/>
    </row>
    <row r="460" spans="1:8" ht="25.5" outlineLevel="2" x14ac:dyDescent="0.25">
      <c r="A460" s="102" t="s">
        <v>1247</v>
      </c>
      <c r="B460" s="74" t="s">
        <v>757</v>
      </c>
      <c r="C460" s="74" t="s">
        <v>761</v>
      </c>
      <c r="D460" s="74" t="s">
        <v>612</v>
      </c>
      <c r="E460" s="73">
        <v>3772866.48</v>
      </c>
      <c r="F460" s="73">
        <v>3772866.48</v>
      </c>
      <c r="G460" s="73">
        <v>3720645.97</v>
      </c>
      <c r="H460" s="2"/>
    </row>
    <row r="461" spans="1:8" ht="25.5" outlineLevel="2" x14ac:dyDescent="0.25">
      <c r="A461" s="102" t="s">
        <v>1184</v>
      </c>
      <c r="B461" s="74" t="s">
        <v>757</v>
      </c>
      <c r="C461" s="74" t="s">
        <v>761</v>
      </c>
      <c r="D461" s="74" t="s">
        <v>543</v>
      </c>
      <c r="E461" s="73">
        <v>439392.82</v>
      </c>
      <c r="F461" s="73">
        <v>439392.82</v>
      </c>
      <c r="G461" s="73">
        <v>439392.82</v>
      </c>
      <c r="H461" s="2"/>
    </row>
    <row r="462" spans="1:8" ht="38.25" outlineLevel="1" x14ac:dyDescent="0.25">
      <c r="A462" s="102" t="s">
        <v>1323</v>
      </c>
      <c r="B462" s="74" t="s">
        <v>757</v>
      </c>
      <c r="C462" s="74" t="s">
        <v>759</v>
      </c>
      <c r="D462" s="74" t="s">
        <v>455</v>
      </c>
      <c r="E462" s="73">
        <v>171466805.47</v>
      </c>
      <c r="F462" s="73">
        <v>171466805.47</v>
      </c>
      <c r="G462" s="73">
        <v>171391752.41</v>
      </c>
      <c r="H462" s="2"/>
    </row>
    <row r="463" spans="1:8" ht="76.5" outlineLevel="2" x14ac:dyDescent="0.25">
      <c r="A463" s="102" t="s">
        <v>1256</v>
      </c>
      <c r="B463" s="74" t="s">
        <v>757</v>
      </c>
      <c r="C463" s="74" t="s">
        <v>759</v>
      </c>
      <c r="D463" s="74" t="s">
        <v>619</v>
      </c>
      <c r="E463" s="73">
        <v>154137130.24000001</v>
      </c>
      <c r="F463" s="73">
        <v>154137130.24000001</v>
      </c>
      <c r="G463" s="73">
        <v>154062077.18000001</v>
      </c>
      <c r="H463" s="2"/>
    </row>
    <row r="464" spans="1:8" ht="76.5" outlineLevel="2" x14ac:dyDescent="0.25">
      <c r="A464" s="102" t="s">
        <v>1187</v>
      </c>
      <c r="B464" s="74" t="s">
        <v>757</v>
      </c>
      <c r="C464" s="74" t="s">
        <v>759</v>
      </c>
      <c r="D464" s="74" t="s">
        <v>553</v>
      </c>
      <c r="E464" s="73">
        <v>17329675.23</v>
      </c>
      <c r="F464" s="73">
        <v>17329675.23</v>
      </c>
      <c r="G464" s="73">
        <v>17329675.23</v>
      </c>
      <c r="H464" s="2"/>
    </row>
    <row r="465" spans="1:8" ht="63.75" outlineLevel="1" x14ac:dyDescent="0.25">
      <c r="A465" s="102" t="s">
        <v>1306</v>
      </c>
      <c r="B465" s="74" t="s">
        <v>757</v>
      </c>
      <c r="C465" s="74" t="s">
        <v>758</v>
      </c>
      <c r="D465" s="74" t="s">
        <v>455</v>
      </c>
      <c r="E465" s="73">
        <v>286147000</v>
      </c>
      <c r="F465" s="73">
        <v>286147000</v>
      </c>
      <c r="G465" s="73">
        <v>286146999.77999997</v>
      </c>
      <c r="H465" s="2"/>
    </row>
    <row r="466" spans="1:8" ht="76.5" outlineLevel="2" x14ac:dyDescent="0.25">
      <c r="A466" s="102" t="s">
        <v>1256</v>
      </c>
      <c r="B466" s="74" t="s">
        <v>757</v>
      </c>
      <c r="C466" s="74" t="s">
        <v>758</v>
      </c>
      <c r="D466" s="74" t="s">
        <v>619</v>
      </c>
      <c r="E466" s="73">
        <v>256275887.38999999</v>
      </c>
      <c r="F466" s="73">
        <v>256275887.38999999</v>
      </c>
      <c r="G466" s="73">
        <v>256275887.16999999</v>
      </c>
      <c r="H466" s="2"/>
    </row>
    <row r="467" spans="1:8" ht="76.5" outlineLevel="2" x14ac:dyDescent="0.25">
      <c r="A467" s="102" t="s">
        <v>1187</v>
      </c>
      <c r="B467" s="74" t="s">
        <v>757</v>
      </c>
      <c r="C467" s="74" t="s">
        <v>758</v>
      </c>
      <c r="D467" s="74" t="s">
        <v>553</v>
      </c>
      <c r="E467" s="73">
        <v>29871112.609999999</v>
      </c>
      <c r="F467" s="73">
        <v>29871112.609999999</v>
      </c>
      <c r="G467" s="73">
        <v>29871112.609999999</v>
      </c>
      <c r="H467" s="2"/>
    </row>
    <row r="468" spans="1:8" ht="102" outlineLevel="1" x14ac:dyDescent="0.25">
      <c r="A468" s="102" t="s">
        <v>1290</v>
      </c>
      <c r="B468" s="74" t="s">
        <v>757</v>
      </c>
      <c r="C468" s="74" t="s">
        <v>756</v>
      </c>
      <c r="D468" s="74" t="s">
        <v>455</v>
      </c>
      <c r="E468" s="73">
        <v>599647.91</v>
      </c>
      <c r="F468" s="73">
        <v>599647.91</v>
      </c>
      <c r="G468" s="73">
        <v>599647.91</v>
      </c>
      <c r="H468" s="2"/>
    </row>
    <row r="469" spans="1:8" ht="25.5" outlineLevel="2" x14ac:dyDescent="0.25">
      <c r="A469" s="102" t="s">
        <v>1247</v>
      </c>
      <c r="B469" s="74" t="s">
        <v>757</v>
      </c>
      <c r="C469" s="74" t="s">
        <v>756</v>
      </c>
      <c r="D469" s="74" t="s">
        <v>612</v>
      </c>
      <c r="E469" s="73">
        <v>563322.62</v>
      </c>
      <c r="F469" s="73">
        <v>563322.62</v>
      </c>
      <c r="G469" s="73">
        <v>563322.62</v>
      </c>
      <c r="H469" s="2"/>
    </row>
    <row r="470" spans="1:8" ht="25.5" outlineLevel="2" x14ac:dyDescent="0.25">
      <c r="A470" s="102" t="s">
        <v>1184</v>
      </c>
      <c r="B470" s="74" t="s">
        <v>757</v>
      </c>
      <c r="C470" s="74" t="s">
        <v>756</v>
      </c>
      <c r="D470" s="74" t="s">
        <v>543</v>
      </c>
      <c r="E470" s="73">
        <v>36325.29</v>
      </c>
      <c r="F470" s="73">
        <v>36325.29</v>
      </c>
      <c r="G470" s="73">
        <v>36325.29</v>
      </c>
      <c r="H470" s="2"/>
    </row>
    <row r="471" spans="1:8" x14ac:dyDescent="0.25">
      <c r="A471" s="102" t="s">
        <v>1322</v>
      </c>
      <c r="B471" s="74" t="s">
        <v>709</v>
      </c>
      <c r="C471" s="74" t="s">
        <v>457</v>
      </c>
      <c r="D471" s="74" t="s">
        <v>455</v>
      </c>
      <c r="E471" s="73">
        <f>513936621.35+308120.88</f>
        <v>514244742.23000002</v>
      </c>
      <c r="F471" s="73">
        <v>513936621.35000002</v>
      </c>
      <c r="G471" s="73">
        <v>511108664.13</v>
      </c>
      <c r="H471" s="2"/>
    </row>
    <row r="472" spans="1:8" ht="102" outlineLevel="1" x14ac:dyDescent="0.25">
      <c r="A472" s="102" t="s">
        <v>1321</v>
      </c>
      <c r="B472" s="74" t="s">
        <v>709</v>
      </c>
      <c r="C472" s="74" t="s">
        <v>753</v>
      </c>
      <c r="D472" s="74" t="s">
        <v>455</v>
      </c>
      <c r="E472" s="73">
        <v>938200</v>
      </c>
      <c r="F472" s="73">
        <v>938200</v>
      </c>
      <c r="G472" s="73">
        <v>938200</v>
      </c>
      <c r="H472" s="2"/>
    </row>
    <row r="473" spans="1:8" ht="25.5" outlineLevel="2" x14ac:dyDescent="0.25">
      <c r="A473" s="102" t="s">
        <v>1184</v>
      </c>
      <c r="B473" s="74" t="s">
        <v>709</v>
      </c>
      <c r="C473" s="74" t="s">
        <v>753</v>
      </c>
      <c r="D473" s="74" t="s">
        <v>543</v>
      </c>
      <c r="E473" s="73">
        <v>938200</v>
      </c>
      <c r="F473" s="73">
        <v>938200</v>
      </c>
      <c r="G473" s="73">
        <v>938200</v>
      </c>
      <c r="H473" s="2"/>
    </row>
    <row r="474" spans="1:8" ht="114.75" outlineLevel="1" x14ac:dyDescent="0.25">
      <c r="A474" s="102" t="s">
        <v>1320</v>
      </c>
      <c r="B474" s="74" t="s">
        <v>709</v>
      </c>
      <c r="C474" s="74" t="s">
        <v>751</v>
      </c>
      <c r="D474" s="74" t="s">
        <v>455</v>
      </c>
      <c r="E474" s="73">
        <v>1763451.28</v>
      </c>
      <c r="F474" s="73">
        <v>1763451.28</v>
      </c>
      <c r="G474" s="73">
        <v>1491000</v>
      </c>
      <c r="H474" s="2"/>
    </row>
    <row r="475" spans="1:8" ht="25.5" outlineLevel="2" x14ac:dyDescent="0.25">
      <c r="A475" s="102" t="s">
        <v>1184</v>
      </c>
      <c r="B475" s="74" t="s">
        <v>709</v>
      </c>
      <c r="C475" s="74" t="s">
        <v>751</v>
      </c>
      <c r="D475" s="74" t="s">
        <v>543</v>
      </c>
      <c r="E475" s="73">
        <v>1763451.28</v>
      </c>
      <c r="F475" s="73">
        <v>1763451.28</v>
      </c>
      <c r="G475" s="73">
        <v>1491000</v>
      </c>
      <c r="H475" s="2"/>
    </row>
    <row r="476" spans="1:8" ht="114.75" outlineLevel="1" x14ac:dyDescent="0.25">
      <c r="A476" s="102" t="s">
        <v>1319</v>
      </c>
      <c r="B476" s="74" t="s">
        <v>709</v>
      </c>
      <c r="C476" s="74" t="s">
        <v>749</v>
      </c>
      <c r="D476" s="74" t="s">
        <v>455</v>
      </c>
      <c r="E476" s="73">
        <v>505184.62</v>
      </c>
      <c r="F476" s="73">
        <v>505184.62</v>
      </c>
      <c r="G476" s="73">
        <v>505184.62</v>
      </c>
      <c r="H476" s="2"/>
    </row>
    <row r="477" spans="1:8" ht="25.5" outlineLevel="2" x14ac:dyDescent="0.25">
      <c r="A477" s="102" t="s">
        <v>1184</v>
      </c>
      <c r="B477" s="74" t="s">
        <v>709</v>
      </c>
      <c r="C477" s="74" t="s">
        <v>749</v>
      </c>
      <c r="D477" s="74" t="s">
        <v>543</v>
      </c>
      <c r="E477" s="73">
        <v>505184.62</v>
      </c>
      <c r="F477" s="73">
        <v>505184.62</v>
      </c>
      <c r="G477" s="73">
        <v>505184.62</v>
      </c>
      <c r="H477" s="2"/>
    </row>
    <row r="478" spans="1:8" ht="38.25" outlineLevel="1" x14ac:dyDescent="0.25">
      <c r="A478" s="102" t="s">
        <v>1318</v>
      </c>
      <c r="B478" s="74" t="s">
        <v>709</v>
      </c>
      <c r="C478" s="74" t="s">
        <v>747</v>
      </c>
      <c r="D478" s="74" t="s">
        <v>455</v>
      </c>
      <c r="E478" s="73">
        <v>68500</v>
      </c>
      <c r="F478" s="73">
        <v>68500</v>
      </c>
      <c r="G478" s="73">
        <v>68500</v>
      </c>
      <c r="H478" s="2"/>
    </row>
    <row r="479" spans="1:8" ht="25.5" outlineLevel="2" x14ac:dyDescent="0.25">
      <c r="A479" s="102" t="s">
        <v>1184</v>
      </c>
      <c r="B479" s="74" t="s">
        <v>709</v>
      </c>
      <c r="C479" s="74" t="s">
        <v>747</v>
      </c>
      <c r="D479" s="74" t="s">
        <v>543</v>
      </c>
      <c r="E479" s="73">
        <v>68500</v>
      </c>
      <c r="F479" s="73">
        <v>68500</v>
      </c>
      <c r="G479" s="73">
        <v>68500</v>
      </c>
      <c r="H479" s="2"/>
    </row>
    <row r="480" spans="1:8" ht="51" outlineLevel="1" x14ac:dyDescent="0.25">
      <c r="A480" s="102" t="s">
        <v>1202</v>
      </c>
      <c r="B480" s="74" t="s">
        <v>709</v>
      </c>
      <c r="C480" s="74" t="s">
        <v>582</v>
      </c>
      <c r="D480" s="74" t="s">
        <v>455</v>
      </c>
      <c r="E480" s="73">
        <v>3920610.55</v>
      </c>
      <c r="F480" s="73">
        <v>3920610.55</v>
      </c>
      <c r="G480" s="73">
        <v>3861575.8</v>
      </c>
      <c r="H480" s="2"/>
    </row>
    <row r="481" spans="1:8" ht="25.5" outlineLevel="2" x14ac:dyDescent="0.25">
      <c r="A481" s="102" t="s">
        <v>1247</v>
      </c>
      <c r="B481" s="74" t="s">
        <v>709</v>
      </c>
      <c r="C481" s="74" t="s">
        <v>582</v>
      </c>
      <c r="D481" s="74" t="s">
        <v>612</v>
      </c>
      <c r="E481" s="73">
        <v>3920610.55</v>
      </c>
      <c r="F481" s="73">
        <v>3920610.55</v>
      </c>
      <c r="G481" s="73">
        <v>3861575.8</v>
      </c>
      <c r="H481" s="2"/>
    </row>
    <row r="482" spans="1:8" ht="76.5" outlineLevel="1" x14ac:dyDescent="0.25">
      <c r="A482" s="102" t="s">
        <v>1317</v>
      </c>
      <c r="B482" s="74" t="s">
        <v>709</v>
      </c>
      <c r="C482" s="74" t="s">
        <v>906</v>
      </c>
      <c r="D482" s="74" t="s">
        <v>455</v>
      </c>
      <c r="E482" s="73">
        <v>954032.5</v>
      </c>
      <c r="F482" s="73">
        <v>954032.5</v>
      </c>
      <c r="G482" s="73">
        <v>714032.5</v>
      </c>
      <c r="H482" s="2"/>
    </row>
    <row r="483" spans="1:8" ht="25.5" outlineLevel="2" x14ac:dyDescent="0.25">
      <c r="A483" s="102" t="s">
        <v>1193</v>
      </c>
      <c r="B483" s="74" t="s">
        <v>709</v>
      </c>
      <c r="C483" s="74" t="s">
        <v>906</v>
      </c>
      <c r="D483" s="74" t="s">
        <v>469</v>
      </c>
      <c r="E483" s="73">
        <v>954032.5</v>
      </c>
      <c r="F483" s="73">
        <v>954032.5</v>
      </c>
      <c r="G483" s="73">
        <v>714032.5</v>
      </c>
      <c r="H483" s="2"/>
    </row>
    <row r="484" spans="1:8" ht="63.75" outlineLevel="1" x14ac:dyDescent="0.25">
      <c r="A484" s="102" t="s">
        <v>1316</v>
      </c>
      <c r="B484" s="74" t="s">
        <v>709</v>
      </c>
      <c r="C484" s="74" t="s">
        <v>745</v>
      </c>
      <c r="D484" s="74" t="s">
        <v>455</v>
      </c>
      <c r="E484" s="73">
        <v>107578</v>
      </c>
      <c r="F484" s="73">
        <v>107578</v>
      </c>
      <c r="G484" s="73">
        <v>107578</v>
      </c>
      <c r="H484" s="2"/>
    </row>
    <row r="485" spans="1:8" ht="25.5" outlineLevel="2" x14ac:dyDescent="0.25">
      <c r="A485" s="102" t="s">
        <v>1247</v>
      </c>
      <c r="B485" s="74" t="s">
        <v>709</v>
      </c>
      <c r="C485" s="74" t="s">
        <v>745</v>
      </c>
      <c r="D485" s="74" t="s">
        <v>612</v>
      </c>
      <c r="E485" s="73">
        <v>107578</v>
      </c>
      <c r="F485" s="73">
        <v>107578</v>
      </c>
      <c r="G485" s="73">
        <v>107578</v>
      </c>
      <c r="H485" s="2"/>
    </row>
    <row r="486" spans="1:8" ht="38.25" outlineLevel="1" x14ac:dyDescent="0.25">
      <c r="A486" s="102" t="s">
        <v>1315</v>
      </c>
      <c r="B486" s="74" t="s">
        <v>709</v>
      </c>
      <c r="C486" s="74" t="s">
        <v>741</v>
      </c>
      <c r="D486" s="74" t="s">
        <v>455</v>
      </c>
      <c r="E486" s="73">
        <v>1333333.3</v>
      </c>
      <c r="F486" s="73">
        <v>1333333.3</v>
      </c>
      <c r="G486" s="73">
        <v>1306666.6200000001</v>
      </c>
      <c r="H486" s="2"/>
    </row>
    <row r="487" spans="1:8" ht="51" outlineLevel="2" x14ac:dyDescent="0.25">
      <c r="A487" s="102" t="s">
        <v>1180</v>
      </c>
      <c r="B487" s="74" t="s">
        <v>709</v>
      </c>
      <c r="C487" s="74" t="s">
        <v>741</v>
      </c>
      <c r="D487" s="74" t="s">
        <v>742</v>
      </c>
      <c r="E487" s="73">
        <v>1306666.6200000001</v>
      </c>
      <c r="F487" s="73">
        <v>1306666.6200000001</v>
      </c>
      <c r="G487" s="73">
        <v>1306666.6200000001</v>
      </c>
      <c r="H487" s="2"/>
    </row>
    <row r="488" spans="1:8" ht="25.5" outlineLevel="2" x14ac:dyDescent="0.25">
      <c r="A488" s="102" t="s">
        <v>1193</v>
      </c>
      <c r="B488" s="74" t="s">
        <v>709</v>
      </c>
      <c r="C488" s="74" t="s">
        <v>741</v>
      </c>
      <c r="D488" s="74" t="s">
        <v>469</v>
      </c>
      <c r="E488" s="73">
        <v>26666.68</v>
      </c>
      <c r="F488" s="73">
        <v>26666.68</v>
      </c>
      <c r="G488" s="73">
        <v>0</v>
      </c>
      <c r="H488" s="2"/>
    </row>
    <row r="489" spans="1:8" ht="76.5" outlineLevel="1" x14ac:dyDescent="0.25">
      <c r="A489" s="102" t="s">
        <v>1314</v>
      </c>
      <c r="B489" s="74" t="s">
        <v>709</v>
      </c>
      <c r="C489" s="74" t="s">
        <v>739</v>
      </c>
      <c r="D489" s="74" t="s">
        <v>455</v>
      </c>
      <c r="E489" s="73">
        <v>77551</v>
      </c>
      <c r="F489" s="73">
        <v>77551</v>
      </c>
      <c r="G489" s="73">
        <v>76000</v>
      </c>
      <c r="H489" s="2"/>
    </row>
    <row r="490" spans="1:8" ht="25.5" outlineLevel="2" x14ac:dyDescent="0.25">
      <c r="A490" s="102" t="s">
        <v>1247</v>
      </c>
      <c r="B490" s="74" t="s">
        <v>709</v>
      </c>
      <c r="C490" s="74" t="s">
        <v>739</v>
      </c>
      <c r="D490" s="74" t="s">
        <v>612</v>
      </c>
      <c r="E490" s="73">
        <v>77551</v>
      </c>
      <c r="F490" s="73">
        <v>77551</v>
      </c>
      <c r="G490" s="73">
        <v>76000</v>
      </c>
      <c r="H490" s="2"/>
    </row>
    <row r="491" spans="1:8" ht="51" outlineLevel="1" x14ac:dyDescent="0.25">
      <c r="A491" s="102" t="s">
        <v>1313</v>
      </c>
      <c r="B491" s="74" t="s">
        <v>709</v>
      </c>
      <c r="C491" s="74" t="s">
        <v>737</v>
      </c>
      <c r="D491" s="74" t="s">
        <v>455</v>
      </c>
      <c r="E491" s="73">
        <v>234581.33</v>
      </c>
      <c r="F491" s="73">
        <v>234581.33</v>
      </c>
      <c r="G491" s="73">
        <v>234340</v>
      </c>
      <c r="H491" s="2"/>
    </row>
    <row r="492" spans="1:8" ht="25.5" outlineLevel="2" x14ac:dyDescent="0.25">
      <c r="A492" s="102" t="s">
        <v>1193</v>
      </c>
      <c r="B492" s="74" t="s">
        <v>709</v>
      </c>
      <c r="C492" s="74" t="s">
        <v>737</v>
      </c>
      <c r="D492" s="74" t="s">
        <v>469</v>
      </c>
      <c r="E492" s="73">
        <v>234581.33</v>
      </c>
      <c r="F492" s="73">
        <v>234581.33</v>
      </c>
      <c r="G492" s="73">
        <v>234340</v>
      </c>
      <c r="H492" s="2"/>
    </row>
    <row r="493" spans="1:8" outlineLevel="2" x14ac:dyDescent="0.25">
      <c r="A493" s="102" t="s">
        <v>1311</v>
      </c>
      <c r="B493" s="74" t="s">
        <v>709</v>
      </c>
      <c r="C493" s="74" t="s">
        <v>737</v>
      </c>
      <c r="D493" s="74" t="s">
        <v>733</v>
      </c>
      <c r="E493" s="73">
        <v>0</v>
      </c>
      <c r="F493" s="73">
        <v>0</v>
      </c>
      <c r="G493" s="73">
        <v>0</v>
      </c>
      <c r="H493" s="2"/>
    </row>
    <row r="494" spans="1:8" ht="38.25" outlineLevel="1" x14ac:dyDescent="0.25">
      <c r="A494" s="102" t="s">
        <v>1296</v>
      </c>
      <c r="B494" s="74" t="s">
        <v>709</v>
      </c>
      <c r="C494" s="74" t="s">
        <v>701</v>
      </c>
      <c r="D494" s="74" t="s">
        <v>455</v>
      </c>
      <c r="E494" s="73">
        <v>46331</v>
      </c>
      <c r="F494" s="73">
        <v>46331</v>
      </c>
      <c r="G494" s="73">
        <v>46331</v>
      </c>
      <c r="H494" s="2"/>
    </row>
    <row r="495" spans="1:8" ht="25.5" outlineLevel="2" x14ac:dyDescent="0.25">
      <c r="A495" s="102" t="s">
        <v>1247</v>
      </c>
      <c r="B495" s="74" t="s">
        <v>709</v>
      </c>
      <c r="C495" s="74" t="s">
        <v>701</v>
      </c>
      <c r="D495" s="74" t="s">
        <v>612</v>
      </c>
      <c r="E495" s="73">
        <v>46331</v>
      </c>
      <c r="F495" s="73">
        <v>46331</v>
      </c>
      <c r="G495" s="73">
        <v>46331</v>
      </c>
      <c r="H495" s="2"/>
    </row>
    <row r="496" spans="1:8" ht="38.25" outlineLevel="1" x14ac:dyDescent="0.25">
      <c r="A496" s="102" t="s">
        <v>1312</v>
      </c>
      <c r="B496" s="74" t="s">
        <v>709</v>
      </c>
      <c r="C496" s="74" t="s">
        <v>734</v>
      </c>
      <c r="D496" s="74" t="s">
        <v>455</v>
      </c>
      <c r="E496" s="73">
        <v>237993.89</v>
      </c>
      <c r="F496" s="73">
        <v>237993.89</v>
      </c>
      <c r="G496" s="73">
        <v>200417.93</v>
      </c>
      <c r="H496" s="2"/>
    </row>
    <row r="497" spans="1:8" ht="25.5" outlineLevel="2" x14ac:dyDescent="0.25">
      <c r="A497" s="102" t="s">
        <v>1193</v>
      </c>
      <c r="B497" s="74" t="s">
        <v>709</v>
      </c>
      <c r="C497" s="74" t="s">
        <v>734</v>
      </c>
      <c r="D497" s="74" t="s">
        <v>469</v>
      </c>
      <c r="E497" s="73">
        <v>62131.89</v>
      </c>
      <c r="F497" s="73">
        <v>62131.89</v>
      </c>
      <c r="G497" s="73">
        <v>43347.93</v>
      </c>
      <c r="H497" s="2"/>
    </row>
    <row r="498" spans="1:8" outlineLevel="2" x14ac:dyDescent="0.25">
      <c r="A498" s="102" t="s">
        <v>1311</v>
      </c>
      <c r="B498" s="74" t="s">
        <v>709</v>
      </c>
      <c r="C498" s="74" t="s">
        <v>734</v>
      </c>
      <c r="D498" s="74" t="s">
        <v>733</v>
      </c>
      <c r="E498" s="73">
        <v>175862</v>
      </c>
      <c r="F498" s="73">
        <v>175862</v>
      </c>
      <c r="G498" s="73">
        <v>157070</v>
      </c>
      <c r="H498" s="2"/>
    </row>
    <row r="499" spans="1:8" ht="114.75" outlineLevel="1" x14ac:dyDescent="0.25">
      <c r="A499" s="102" t="s">
        <v>1201</v>
      </c>
      <c r="B499" s="74" t="s">
        <v>709</v>
      </c>
      <c r="C499" s="74" t="s">
        <v>580</v>
      </c>
      <c r="D499" s="74" t="s">
        <v>455</v>
      </c>
      <c r="E499" s="73">
        <v>801777.77</v>
      </c>
      <c r="F499" s="73">
        <v>801777.77</v>
      </c>
      <c r="G499" s="73">
        <v>366236.3</v>
      </c>
      <c r="H499" s="2"/>
    </row>
    <row r="500" spans="1:8" ht="25.5" outlineLevel="2" x14ac:dyDescent="0.25">
      <c r="A500" s="102" t="s">
        <v>1247</v>
      </c>
      <c r="B500" s="74" t="s">
        <v>709</v>
      </c>
      <c r="C500" s="74" t="s">
        <v>580</v>
      </c>
      <c r="D500" s="74" t="s">
        <v>612</v>
      </c>
      <c r="E500" s="73">
        <v>801777.77</v>
      </c>
      <c r="F500" s="73">
        <v>801777.77</v>
      </c>
      <c r="G500" s="73">
        <v>366236.3</v>
      </c>
      <c r="H500" s="2"/>
    </row>
    <row r="501" spans="1:8" ht="76.5" outlineLevel="1" x14ac:dyDescent="0.25">
      <c r="A501" s="102" t="s">
        <v>1196</v>
      </c>
      <c r="B501" s="74" t="s">
        <v>709</v>
      </c>
      <c r="C501" s="74" t="s">
        <v>732</v>
      </c>
      <c r="D501" s="74" t="s">
        <v>455</v>
      </c>
      <c r="E501" s="73">
        <v>3719491.82</v>
      </c>
      <c r="F501" s="73">
        <v>3719491.82</v>
      </c>
      <c r="G501" s="73">
        <v>3645136.02</v>
      </c>
      <c r="H501" s="2"/>
    </row>
    <row r="502" spans="1:8" ht="25.5" outlineLevel="2" x14ac:dyDescent="0.25">
      <c r="A502" s="102" t="s">
        <v>1247</v>
      </c>
      <c r="B502" s="74" t="s">
        <v>709</v>
      </c>
      <c r="C502" s="74" t="s">
        <v>732</v>
      </c>
      <c r="D502" s="74" t="s">
        <v>612</v>
      </c>
      <c r="E502" s="73">
        <v>3719491.82</v>
      </c>
      <c r="F502" s="73">
        <v>3719491.82</v>
      </c>
      <c r="G502" s="73">
        <v>3645136.02</v>
      </c>
      <c r="H502" s="2"/>
    </row>
    <row r="503" spans="1:8" ht="102" outlineLevel="1" x14ac:dyDescent="0.25">
      <c r="A503" s="102" t="s">
        <v>1310</v>
      </c>
      <c r="B503" s="74" t="s">
        <v>709</v>
      </c>
      <c r="C503" s="74" t="s">
        <v>730</v>
      </c>
      <c r="D503" s="74" t="s">
        <v>455</v>
      </c>
      <c r="E503" s="73">
        <v>39263.199999999997</v>
      </c>
      <c r="F503" s="73">
        <v>39263.199999999997</v>
      </c>
      <c r="G503" s="73">
        <v>39263.199999999997</v>
      </c>
      <c r="H503" s="2"/>
    </row>
    <row r="504" spans="1:8" ht="25.5" outlineLevel="2" x14ac:dyDescent="0.25">
      <c r="A504" s="102" t="s">
        <v>1247</v>
      </c>
      <c r="B504" s="74" t="s">
        <v>709</v>
      </c>
      <c r="C504" s="74" t="s">
        <v>730</v>
      </c>
      <c r="D504" s="74" t="s">
        <v>612</v>
      </c>
      <c r="E504" s="73">
        <v>39263.199999999997</v>
      </c>
      <c r="F504" s="73">
        <v>39263.199999999997</v>
      </c>
      <c r="G504" s="73">
        <v>39263.199999999997</v>
      </c>
      <c r="H504" s="2"/>
    </row>
    <row r="505" spans="1:8" ht="76.5" outlineLevel="1" x14ac:dyDescent="0.25">
      <c r="A505" s="102" t="s">
        <v>1309</v>
      </c>
      <c r="B505" s="74" t="s">
        <v>709</v>
      </c>
      <c r="C505" s="74" t="s">
        <v>728</v>
      </c>
      <c r="D505" s="74" t="s">
        <v>455</v>
      </c>
      <c r="E505" s="73">
        <v>36728055.200000003</v>
      </c>
      <c r="F505" s="73">
        <v>36728055.200000003</v>
      </c>
      <c r="G505" s="73">
        <v>36691757.079999998</v>
      </c>
      <c r="H505" s="2"/>
    </row>
    <row r="506" spans="1:8" ht="76.5" outlineLevel="2" x14ac:dyDescent="0.25">
      <c r="A506" s="102" t="s">
        <v>1256</v>
      </c>
      <c r="B506" s="74" t="s">
        <v>709</v>
      </c>
      <c r="C506" s="74" t="s">
        <v>728</v>
      </c>
      <c r="D506" s="74" t="s">
        <v>619</v>
      </c>
      <c r="E506" s="73">
        <v>36728055.200000003</v>
      </c>
      <c r="F506" s="73">
        <v>36728055.200000003</v>
      </c>
      <c r="G506" s="73">
        <v>36691757.079999998</v>
      </c>
      <c r="H506" s="2"/>
    </row>
    <row r="507" spans="1:8" ht="76.5" outlineLevel="1" x14ac:dyDescent="0.25">
      <c r="A507" s="102" t="s">
        <v>1308</v>
      </c>
      <c r="B507" s="74" t="s">
        <v>709</v>
      </c>
      <c r="C507" s="74" t="s">
        <v>726</v>
      </c>
      <c r="D507" s="74" t="s">
        <v>455</v>
      </c>
      <c r="E507" s="73">
        <f>24576552+343728</f>
        <v>24920280</v>
      </c>
      <c r="F507" s="73">
        <v>24576552</v>
      </c>
      <c r="G507" s="73">
        <v>24576552</v>
      </c>
      <c r="H507" s="2"/>
    </row>
    <row r="508" spans="1:8" ht="76.5" outlineLevel="2" x14ac:dyDescent="0.25">
      <c r="A508" s="102" t="s">
        <v>1256</v>
      </c>
      <c r="B508" s="74" t="s">
        <v>709</v>
      </c>
      <c r="C508" s="74" t="s">
        <v>726</v>
      </c>
      <c r="D508" s="74" t="s">
        <v>619</v>
      </c>
      <c r="E508" s="73">
        <f>24576552+343728</f>
        <v>24920280</v>
      </c>
      <c r="F508" s="73">
        <v>24576552</v>
      </c>
      <c r="G508" s="73">
        <v>24576552</v>
      </c>
      <c r="H508" s="2"/>
    </row>
    <row r="509" spans="1:8" ht="89.25" outlineLevel="1" x14ac:dyDescent="0.25">
      <c r="A509" s="102" t="s">
        <v>1307</v>
      </c>
      <c r="B509" s="74" t="s">
        <v>709</v>
      </c>
      <c r="C509" s="74" t="s">
        <v>724</v>
      </c>
      <c r="D509" s="74" t="s">
        <v>455</v>
      </c>
      <c r="E509" s="73">
        <v>1132740</v>
      </c>
      <c r="F509" s="73">
        <v>1132740</v>
      </c>
      <c r="G509" s="73">
        <v>1109304</v>
      </c>
      <c r="H509" s="2"/>
    </row>
    <row r="510" spans="1:8" ht="76.5" outlineLevel="2" x14ac:dyDescent="0.25">
      <c r="A510" s="102" t="s">
        <v>1256</v>
      </c>
      <c r="B510" s="74" t="s">
        <v>709</v>
      </c>
      <c r="C510" s="74" t="s">
        <v>724</v>
      </c>
      <c r="D510" s="74" t="s">
        <v>619</v>
      </c>
      <c r="E510" s="73">
        <v>1132740</v>
      </c>
      <c r="F510" s="73">
        <v>1132740</v>
      </c>
      <c r="G510" s="73">
        <v>1109304</v>
      </c>
      <c r="H510" s="2"/>
    </row>
    <row r="511" spans="1:8" ht="63.75" outlineLevel="1" x14ac:dyDescent="0.25">
      <c r="A511" s="102" t="s">
        <v>1306</v>
      </c>
      <c r="B511" s="74" t="s">
        <v>709</v>
      </c>
      <c r="C511" s="74" t="s">
        <v>722</v>
      </c>
      <c r="D511" s="74" t="s">
        <v>455</v>
      </c>
      <c r="E511" s="73">
        <v>371892400</v>
      </c>
      <c r="F511" s="73">
        <v>371892400</v>
      </c>
      <c r="G511" s="73">
        <v>371647780.30000001</v>
      </c>
      <c r="H511" s="2"/>
    </row>
    <row r="512" spans="1:8" ht="76.5" outlineLevel="2" x14ac:dyDescent="0.25">
      <c r="A512" s="102" t="s">
        <v>1256</v>
      </c>
      <c r="B512" s="74" t="s">
        <v>709</v>
      </c>
      <c r="C512" s="74" t="s">
        <v>722</v>
      </c>
      <c r="D512" s="74" t="s">
        <v>619</v>
      </c>
      <c r="E512" s="73">
        <v>371892400</v>
      </c>
      <c r="F512" s="73">
        <v>371892400</v>
      </c>
      <c r="G512" s="73">
        <v>371647780.30000001</v>
      </c>
      <c r="H512" s="2"/>
    </row>
    <row r="513" spans="1:8" ht="178.5" outlineLevel="1" x14ac:dyDescent="0.25">
      <c r="A513" s="102" t="s">
        <v>1305</v>
      </c>
      <c r="B513" s="74" t="s">
        <v>709</v>
      </c>
      <c r="C513" s="74" t="s">
        <v>720</v>
      </c>
      <c r="D513" s="74" t="s">
        <v>455</v>
      </c>
      <c r="E513" s="73">
        <v>831800</v>
      </c>
      <c r="F513" s="73">
        <v>831800</v>
      </c>
      <c r="G513" s="73">
        <v>831800</v>
      </c>
      <c r="H513" s="2"/>
    </row>
    <row r="514" spans="1:8" ht="76.5" outlineLevel="2" x14ac:dyDescent="0.25">
      <c r="A514" s="102" t="s">
        <v>1256</v>
      </c>
      <c r="B514" s="74" t="s">
        <v>709</v>
      </c>
      <c r="C514" s="74" t="s">
        <v>720</v>
      </c>
      <c r="D514" s="74" t="s">
        <v>619</v>
      </c>
      <c r="E514" s="73">
        <v>831800</v>
      </c>
      <c r="F514" s="73">
        <v>831800</v>
      </c>
      <c r="G514" s="73">
        <v>831800</v>
      </c>
      <c r="H514" s="2"/>
    </row>
    <row r="515" spans="1:8" ht="102" outlineLevel="1" x14ac:dyDescent="0.25">
      <c r="A515" s="102" t="s">
        <v>1290</v>
      </c>
      <c r="B515" s="74" t="s">
        <v>709</v>
      </c>
      <c r="C515" s="74" t="s">
        <v>719</v>
      </c>
      <c r="D515" s="74" t="s">
        <v>455</v>
      </c>
      <c r="E515" s="73">
        <f>1047461.09-35607.12</f>
        <v>1011853.97</v>
      </c>
      <c r="F515" s="73">
        <v>1047461.09</v>
      </c>
      <c r="G515" s="73">
        <v>1047461.09</v>
      </c>
      <c r="H515" s="2"/>
    </row>
    <row r="516" spans="1:8" ht="25.5" outlineLevel="2" x14ac:dyDescent="0.25">
      <c r="A516" s="102" t="s">
        <v>1247</v>
      </c>
      <c r="B516" s="74" t="s">
        <v>709</v>
      </c>
      <c r="C516" s="74" t="s">
        <v>719</v>
      </c>
      <c r="D516" s="74" t="s">
        <v>612</v>
      </c>
      <c r="E516" s="73">
        <f>1047461.09-35607.12</f>
        <v>1011853.97</v>
      </c>
      <c r="F516" s="73">
        <v>1047461.09</v>
      </c>
      <c r="G516" s="73">
        <v>1047461.09</v>
      </c>
      <c r="H516" s="2"/>
    </row>
    <row r="517" spans="1:8" ht="25.5" outlineLevel="1" x14ac:dyDescent="0.25">
      <c r="A517" s="102" t="s">
        <v>1274</v>
      </c>
      <c r="B517" s="74" t="s">
        <v>709</v>
      </c>
      <c r="C517" s="74" t="s">
        <v>658</v>
      </c>
      <c r="D517" s="74" t="s">
        <v>455</v>
      </c>
      <c r="E517" s="73">
        <v>19701679.739999998</v>
      </c>
      <c r="F517" s="73">
        <v>19701679.739999998</v>
      </c>
      <c r="G517" s="73">
        <v>19701679.739999998</v>
      </c>
      <c r="H517" s="2"/>
    </row>
    <row r="518" spans="1:8" ht="76.5" outlineLevel="2" x14ac:dyDescent="0.25">
      <c r="A518" s="102" t="s">
        <v>1256</v>
      </c>
      <c r="B518" s="74" t="s">
        <v>709</v>
      </c>
      <c r="C518" s="74" t="s">
        <v>658</v>
      </c>
      <c r="D518" s="74" t="s">
        <v>619</v>
      </c>
      <c r="E518" s="73">
        <v>19701679.739999998</v>
      </c>
      <c r="F518" s="73">
        <v>19701679.739999998</v>
      </c>
      <c r="G518" s="73">
        <v>19701679.739999998</v>
      </c>
      <c r="H518" s="2"/>
    </row>
    <row r="519" spans="1:8" ht="102" outlineLevel="1" x14ac:dyDescent="0.25">
      <c r="A519" s="102" t="s">
        <v>1304</v>
      </c>
      <c r="B519" s="74" t="s">
        <v>709</v>
      </c>
      <c r="C519" s="74" t="s">
        <v>717</v>
      </c>
      <c r="D519" s="74" t="s">
        <v>455</v>
      </c>
      <c r="E519" s="73">
        <v>5872800</v>
      </c>
      <c r="F519" s="73">
        <v>5872800</v>
      </c>
      <c r="G519" s="73">
        <v>4496699.32</v>
      </c>
      <c r="H519" s="2"/>
    </row>
    <row r="520" spans="1:8" ht="25.5" outlineLevel="2" x14ac:dyDescent="0.25">
      <c r="A520" s="102" t="s">
        <v>1247</v>
      </c>
      <c r="B520" s="74" t="s">
        <v>709</v>
      </c>
      <c r="C520" s="74" t="s">
        <v>717</v>
      </c>
      <c r="D520" s="74" t="s">
        <v>612</v>
      </c>
      <c r="E520" s="73">
        <v>167629.98000000001</v>
      </c>
      <c r="F520" s="73">
        <v>167629.98000000001</v>
      </c>
      <c r="G520" s="73">
        <v>164519.31</v>
      </c>
      <c r="H520" s="2"/>
    </row>
    <row r="521" spans="1:8" ht="76.5" outlineLevel="2" x14ac:dyDescent="0.25">
      <c r="A521" s="102" t="s">
        <v>1187</v>
      </c>
      <c r="B521" s="74" t="s">
        <v>709</v>
      </c>
      <c r="C521" s="74" t="s">
        <v>717</v>
      </c>
      <c r="D521" s="74" t="s">
        <v>553</v>
      </c>
      <c r="E521" s="73">
        <v>0</v>
      </c>
      <c r="F521" s="73">
        <v>0</v>
      </c>
      <c r="G521" s="73">
        <v>0</v>
      </c>
      <c r="H521" s="2"/>
    </row>
    <row r="522" spans="1:8" ht="25.5" outlineLevel="2" x14ac:dyDescent="0.25">
      <c r="A522" s="102" t="s">
        <v>1184</v>
      </c>
      <c r="B522" s="74" t="s">
        <v>709</v>
      </c>
      <c r="C522" s="74" t="s">
        <v>717</v>
      </c>
      <c r="D522" s="74" t="s">
        <v>543</v>
      </c>
      <c r="E522" s="73">
        <v>5705170.0199999996</v>
      </c>
      <c r="F522" s="73">
        <v>5705170.0199999996</v>
      </c>
      <c r="G522" s="73">
        <v>4332180.01</v>
      </c>
      <c r="H522" s="2"/>
    </row>
    <row r="523" spans="1:8" ht="38.25" outlineLevel="1" x14ac:dyDescent="0.25">
      <c r="A523" s="102" t="s">
        <v>1303</v>
      </c>
      <c r="B523" s="74" t="s">
        <v>709</v>
      </c>
      <c r="C523" s="74" t="s">
        <v>715</v>
      </c>
      <c r="D523" s="74" t="s">
        <v>455</v>
      </c>
      <c r="E523" s="73">
        <v>13100900</v>
      </c>
      <c r="F523" s="73">
        <v>13100900</v>
      </c>
      <c r="G523" s="73">
        <v>13100879</v>
      </c>
      <c r="H523" s="2"/>
    </row>
    <row r="524" spans="1:8" ht="76.5" outlineLevel="2" x14ac:dyDescent="0.25">
      <c r="A524" s="102" t="s">
        <v>1256</v>
      </c>
      <c r="B524" s="74" t="s">
        <v>709</v>
      </c>
      <c r="C524" s="74" t="s">
        <v>715</v>
      </c>
      <c r="D524" s="74" t="s">
        <v>619</v>
      </c>
      <c r="E524" s="73">
        <v>129946</v>
      </c>
      <c r="F524" s="73">
        <v>129946</v>
      </c>
      <c r="G524" s="73">
        <v>129925</v>
      </c>
      <c r="H524" s="2"/>
    </row>
    <row r="525" spans="1:8" ht="76.5" outlineLevel="2" x14ac:dyDescent="0.25">
      <c r="A525" s="102" t="s">
        <v>1187</v>
      </c>
      <c r="B525" s="74" t="s">
        <v>709</v>
      </c>
      <c r="C525" s="74" t="s">
        <v>715</v>
      </c>
      <c r="D525" s="74" t="s">
        <v>553</v>
      </c>
      <c r="E525" s="73">
        <v>12970954</v>
      </c>
      <c r="F525" s="73">
        <v>12970954</v>
      </c>
      <c r="G525" s="73">
        <v>12970954</v>
      </c>
      <c r="H525" s="2"/>
    </row>
    <row r="526" spans="1:8" ht="63.75" outlineLevel="1" x14ac:dyDescent="0.25">
      <c r="A526" s="102" t="s">
        <v>1302</v>
      </c>
      <c r="B526" s="74" t="s">
        <v>709</v>
      </c>
      <c r="C526" s="74" t="s">
        <v>713</v>
      </c>
      <c r="D526" s="74" t="s">
        <v>455</v>
      </c>
      <c r="E526" s="73">
        <v>23171800</v>
      </c>
      <c r="F526" s="73">
        <v>23171800</v>
      </c>
      <c r="G526" s="73">
        <v>23171800</v>
      </c>
      <c r="H526" s="2"/>
    </row>
    <row r="527" spans="1:8" ht="25.5" outlineLevel="2" x14ac:dyDescent="0.25">
      <c r="A527" s="102" t="s">
        <v>1184</v>
      </c>
      <c r="B527" s="74" t="s">
        <v>709</v>
      </c>
      <c r="C527" s="74" t="s">
        <v>713</v>
      </c>
      <c r="D527" s="74" t="s">
        <v>543</v>
      </c>
      <c r="E527" s="73">
        <v>23171800</v>
      </c>
      <c r="F527" s="73">
        <v>23171800</v>
      </c>
      <c r="G527" s="73">
        <v>23171800</v>
      </c>
      <c r="H527" s="2"/>
    </row>
    <row r="528" spans="1:8" ht="89.25" outlineLevel="1" x14ac:dyDescent="0.25">
      <c r="A528" s="102" t="s">
        <v>1301</v>
      </c>
      <c r="B528" s="74" t="s">
        <v>709</v>
      </c>
      <c r="C528" s="74" t="s">
        <v>711</v>
      </c>
      <c r="D528" s="74" t="s">
        <v>455</v>
      </c>
      <c r="E528" s="73">
        <v>119853.06</v>
      </c>
      <c r="F528" s="73">
        <v>119853.06</v>
      </c>
      <c r="G528" s="73">
        <v>119789.61</v>
      </c>
      <c r="H528" s="2"/>
    </row>
    <row r="529" spans="1:8" ht="25.5" outlineLevel="2" x14ac:dyDescent="0.25">
      <c r="A529" s="102" t="s">
        <v>1247</v>
      </c>
      <c r="B529" s="74" t="s">
        <v>709</v>
      </c>
      <c r="C529" s="74" t="s">
        <v>711</v>
      </c>
      <c r="D529" s="74" t="s">
        <v>612</v>
      </c>
      <c r="E529" s="73">
        <v>3421.02</v>
      </c>
      <c r="F529" s="73">
        <v>3421.02</v>
      </c>
      <c r="G529" s="73">
        <v>3357.57</v>
      </c>
      <c r="H529" s="2"/>
    </row>
    <row r="530" spans="1:8" ht="76.5" outlineLevel="2" x14ac:dyDescent="0.25">
      <c r="A530" s="102" t="s">
        <v>1187</v>
      </c>
      <c r="B530" s="74" t="s">
        <v>709</v>
      </c>
      <c r="C530" s="74" t="s">
        <v>711</v>
      </c>
      <c r="D530" s="74" t="s">
        <v>553</v>
      </c>
      <c r="E530" s="73">
        <v>0</v>
      </c>
      <c r="F530" s="73">
        <v>0</v>
      </c>
      <c r="G530" s="73">
        <v>0</v>
      </c>
      <c r="H530" s="2"/>
    </row>
    <row r="531" spans="1:8" ht="25.5" outlineLevel="2" x14ac:dyDescent="0.25">
      <c r="A531" s="102" t="s">
        <v>1184</v>
      </c>
      <c r="B531" s="74" t="s">
        <v>709</v>
      </c>
      <c r="C531" s="74" t="s">
        <v>711</v>
      </c>
      <c r="D531" s="74" t="s">
        <v>543</v>
      </c>
      <c r="E531" s="73">
        <v>116432.04</v>
      </c>
      <c r="F531" s="73">
        <v>116432.04</v>
      </c>
      <c r="G531" s="73">
        <v>116432.04</v>
      </c>
      <c r="H531" s="2"/>
    </row>
    <row r="532" spans="1:8" ht="102" outlineLevel="1" x14ac:dyDescent="0.25">
      <c r="A532" s="102" t="s">
        <v>1300</v>
      </c>
      <c r="B532" s="74" t="s">
        <v>709</v>
      </c>
      <c r="C532" s="74" t="s">
        <v>708</v>
      </c>
      <c r="D532" s="74" t="s">
        <v>455</v>
      </c>
      <c r="E532" s="73">
        <v>1012700</v>
      </c>
      <c r="F532" s="73">
        <v>1012700</v>
      </c>
      <c r="G532" s="73">
        <v>1012700</v>
      </c>
      <c r="H532" s="2"/>
    </row>
    <row r="533" spans="1:8" ht="76.5" outlineLevel="2" x14ac:dyDescent="0.25">
      <c r="A533" s="102" t="s">
        <v>1256</v>
      </c>
      <c r="B533" s="74" t="s">
        <v>709</v>
      </c>
      <c r="C533" s="74" t="s">
        <v>708</v>
      </c>
      <c r="D533" s="74" t="s">
        <v>619</v>
      </c>
      <c r="E533" s="73">
        <v>1012700</v>
      </c>
      <c r="F533" s="73">
        <v>1012700</v>
      </c>
      <c r="G533" s="73">
        <v>1012700</v>
      </c>
      <c r="H533" s="2"/>
    </row>
    <row r="534" spans="1:8" ht="38.25" outlineLevel="1" x14ac:dyDescent="0.25">
      <c r="A534" s="102" t="s">
        <v>1194</v>
      </c>
      <c r="B534" s="74" t="s">
        <v>709</v>
      </c>
      <c r="C534" s="74" t="s">
        <v>841</v>
      </c>
      <c r="D534" s="74" t="s">
        <v>455</v>
      </c>
      <c r="E534" s="73">
        <v>0</v>
      </c>
      <c r="F534" s="73">
        <v>0</v>
      </c>
      <c r="G534" s="73">
        <v>0</v>
      </c>
      <c r="H534" s="2"/>
    </row>
    <row r="535" spans="1:8" ht="25.5" outlineLevel="2" x14ac:dyDescent="0.25">
      <c r="A535" s="102" t="s">
        <v>1193</v>
      </c>
      <c r="B535" s="74" t="s">
        <v>709</v>
      </c>
      <c r="C535" s="74" t="s">
        <v>841</v>
      </c>
      <c r="D535" s="74" t="s">
        <v>469</v>
      </c>
      <c r="E535" s="73">
        <v>0</v>
      </c>
      <c r="F535" s="73">
        <v>0</v>
      </c>
      <c r="G535" s="73">
        <v>0</v>
      </c>
      <c r="H535" s="2"/>
    </row>
    <row r="536" spans="1:8" x14ac:dyDescent="0.25">
      <c r="A536" s="102" t="s">
        <v>1299</v>
      </c>
      <c r="B536" s="74" t="s">
        <v>681</v>
      </c>
      <c r="C536" s="74" t="s">
        <v>457</v>
      </c>
      <c r="D536" s="74" t="s">
        <v>455</v>
      </c>
      <c r="E536" s="73">
        <v>130267753.38</v>
      </c>
      <c r="F536" s="73">
        <v>130267753.38</v>
      </c>
      <c r="G536" s="73">
        <v>130073351.83</v>
      </c>
      <c r="H536" s="2"/>
    </row>
    <row r="537" spans="1:8" ht="89.25" outlineLevel="1" x14ac:dyDescent="0.25">
      <c r="A537" s="102" t="s">
        <v>1298</v>
      </c>
      <c r="B537" s="74" t="s">
        <v>681</v>
      </c>
      <c r="C537" s="74" t="s">
        <v>705</v>
      </c>
      <c r="D537" s="74" t="s">
        <v>455</v>
      </c>
      <c r="E537" s="73">
        <v>1892053.92</v>
      </c>
      <c r="F537" s="73">
        <v>1892053.92</v>
      </c>
      <c r="G537" s="73">
        <v>1892053.92</v>
      </c>
      <c r="H537" s="2"/>
    </row>
    <row r="538" spans="1:8" ht="38.25" outlineLevel="2" x14ac:dyDescent="0.25">
      <c r="A538" s="102" t="s">
        <v>1203</v>
      </c>
      <c r="B538" s="74" t="s">
        <v>681</v>
      </c>
      <c r="C538" s="74" t="s">
        <v>705</v>
      </c>
      <c r="D538" s="74" t="s">
        <v>584</v>
      </c>
      <c r="E538" s="73">
        <v>1892053.92</v>
      </c>
      <c r="F538" s="73">
        <v>1892053.92</v>
      </c>
      <c r="G538" s="73">
        <v>1892053.92</v>
      </c>
      <c r="H538" s="2"/>
    </row>
    <row r="539" spans="1:8" ht="51" outlineLevel="1" x14ac:dyDescent="0.25">
      <c r="A539" s="102" t="s">
        <v>1202</v>
      </c>
      <c r="B539" s="74" t="s">
        <v>681</v>
      </c>
      <c r="C539" s="74" t="s">
        <v>582</v>
      </c>
      <c r="D539" s="74" t="s">
        <v>455</v>
      </c>
      <c r="E539" s="73">
        <v>828360</v>
      </c>
      <c r="F539" s="73">
        <v>828360</v>
      </c>
      <c r="G539" s="73">
        <v>828360</v>
      </c>
      <c r="H539" s="2"/>
    </row>
    <row r="540" spans="1:8" ht="25.5" outlineLevel="2" x14ac:dyDescent="0.25">
      <c r="A540" s="102" t="s">
        <v>1184</v>
      </c>
      <c r="B540" s="74" t="s">
        <v>681</v>
      </c>
      <c r="C540" s="74" t="s">
        <v>582</v>
      </c>
      <c r="D540" s="74" t="s">
        <v>543</v>
      </c>
      <c r="E540" s="73">
        <v>828360</v>
      </c>
      <c r="F540" s="73">
        <v>828360</v>
      </c>
      <c r="G540" s="73">
        <v>828360</v>
      </c>
      <c r="H540" s="2"/>
    </row>
    <row r="541" spans="1:8" ht="38.25" outlineLevel="1" x14ac:dyDescent="0.25">
      <c r="A541" s="102" t="s">
        <v>1297</v>
      </c>
      <c r="B541" s="74" t="s">
        <v>681</v>
      </c>
      <c r="C541" s="74" t="s">
        <v>703</v>
      </c>
      <c r="D541" s="74" t="s">
        <v>455</v>
      </c>
      <c r="E541" s="73">
        <v>1443503.04</v>
      </c>
      <c r="F541" s="73">
        <v>1443503.04</v>
      </c>
      <c r="G541" s="73">
        <v>1442669.7</v>
      </c>
      <c r="H541" s="2"/>
    </row>
    <row r="542" spans="1:8" ht="25.5" outlineLevel="2" x14ac:dyDescent="0.25">
      <c r="A542" s="102" t="s">
        <v>1184</v>
      </c>
      <c r="B542" s="74" t="s">
        <v>681</v>
      </c>
      <c r="C542" s="74" t="s">
        <v>703</v>
      </c>
      <c r="D542" s="74" t="s">
        <v>543</v>
      </c>
      <c r="E542" s="73">
        <v>1443503.04</v>
      </c>
      <c r="F542" s="73">
        <v>1443503.04</v>
      </c>
      <c r="G542" s="73">
        <v>1442669.7</v>
      </c>
      <c r="H542" s="2"/>
    </row>
    <row r="543" spans="1:8" ht="38.25" outlineLevel="1" x14ac:dyDescent="0.25">
      <c r="A543" s="102" t="s">
        <v>1296</v>
      </c>
      <c r="B543" s="74" t="s">
        <v>681</v>
      </c>
      <c r="C543" s="74" t="s">
        <v>701</v>
      </c>
      <c r="D543" s="74" t="s">
        <v>455</v>
      </c>
      <c r="E543" s="73">
        <v>406714</v>
      </c>
      <c r="F543" s="73">
        <v>406714</v>
      </c>
      <c r="G543" s="73">
        <v>406714</v>
      </c>
      <c r="H543" s="2"/>
    </row>
    <row r="544" spans="1:8" ht="25.5" outlineLevel="2" x14ac:dyDescent="0.25">
      <c r="A544" s="102" t="s">
        <v>1184</v>
      </c>
      <c r="B544" s="74" t="s">
        <v>681</v>
      </c>
      <c r="C544" s="74" t="s">
        <v>701</v>
      </c>
      <c r="D544" s="74" t="s">
        <v>543</v>
      </c>
      <c r="E544" s="73">
        <v>406714</v>
      </c>
      <c r="F544" s="73">
        <v>406714</v>
      </c>
      <c r="G544" s="73">
        <v>406714</v>
      </c>
      <c r="H544" s="2"/>
    </row>
    <row r="545" spans="1:8" ht="51" outlineLevel="1" x14ac:dyDescent="0.25">
      <c r="A545" s="102" t="s">
        <v>1295</v>
      </c>
      <c r="B545" s="74" t="s">
        <v>681</v>
      </c>
      <c r="C545" s="74" t="s">
        <v>699</v>
      </c>
      <c r="D545" s="74" t="s">
        <v>455</v>
      </c>
      <c r="E545" s="73">
        <v>4255807.53</v>
      </c>
      <c r="F545" s="73">
        <v>4255807.53</v>
      </c>
      <c r="G545" s="73">
        <v>4118009.86</v>
      </c>
      <c r="H545" s="2"/>
    </row>
    <row r="546" spans="1:8" ht="25.5" outlineLevel="2" x14ac:dyDescent="0.25">
      <c r="A546" s="102" t="s">
        <v>1184</v>
      </c>
      <c r="B546" s="74" t="s">
        <v>681</v>
      </c>
      <c r="C546" s="74" t="s">
        <v>699</v>
      </c>
      <c r="D546" s="74" t="s">
        <v>543</v>
      </c>
      <c r="E546" s="73">
        <v>4255807.53</v>
      </c>
      <c r="F546" s="73">
        <v>4255807.53</v>
      </c>
      <c r="G546" s="73">
        <v>4118009.86</v>
      </c>
      <c r="H546" s="2"/>
    </row>
    <row r="547" spans="1:8" ht="25.5" outlineLevel="1" x14ac:dyDescent="0.25">
      <c r="A547" s="102" t="s">
        <v>1294</v>
      </c>
      <c r="B547" s="74" t="s">
        <v>681</v>
      </c>
      <c r="C547" s="74" t="s">
        <v>697</v>
      </c>
      <c r="D547" s="74" t="s">
        <v>455</v>
      </c>
      <c r="E547" s="73">
        <v>120269.84</v>
      </c>
      <c r="F547" s="73">
        <v>120269.84</v>
      </c>
      <c r="G547" s="73">
        <v>120269.84</v>
      </c>
      <c r="H547" s="2"/>
    </row>
    <row r="548" spans="1:8" ht="25.5" outlineLevel="2" x14ac:dyDescent="0.25">
      <c r="A548" s="102" t="s">
        <v>1184</v>
      </c>
      <c r="B548" s="74" t="s">
        <v>681</v>
      </c>
      <c r="C548" s="74" t="s">
        <v>697</v>
      </c>
      <c r="D548" s="74" t="s">
        <v>543</v>
      </c>
      <c r="E548" s="73">
        <v>120269.84</v>
      </c>
      <c r="F548" s="73">
        <v>120269.84</v>
      </c>
      <c r="G548" s="73">
        <v>120269.84</v>
      </c>
      <c r="H548" s="2"/>
    </row>
    <row r="549" spans="1:8" ht="51" outlineLevel="1" x14ac:dyDescent="0.25">
      <c r="A549" s="102" t="s">
        <v>1275</v>
      </c>
      <c r="B549" s="74" t="s">
        <v>681</v>
      </c>
      <c r="C549" s="74" t="s">
        <v>661</v>
      </c>
      <c r="D549" s="74" t="s">
        <v>455</v>
      </c>
      <c r="E549" s="73">
        <v>716006.1</v>
      </c>
      <c r="F549" s="73">
        <v>716006.1</v>
      </c>
      <c r="G549" s="73">
        <v>716006.1</v>
      </c>
      <c r="H549" s="2"/>
    </row>
    <row r="550" spans="1:8" ht="25.5" outlineLevel="2" x14ac:dyDescent="0.25">
      <c r="A550" s="102" t="s">
        <v>1184</v>
      </c>
      <c r="B550" s="74" t="s">
        <v>681</v>
      </c>
      <c r="C550" s="74" t="s">
        <v>661</v>
      </c>
      <c r="D550" s="74" t="s">
        <v>543</v>
      </c>
      <c r="E550" s="73">
        <v>716006.1</v>
      </c>
      <c r="F550" s="73">
        <v>716006.1</v>
      </c>
      <c r="G550" s="73">
        <v>716006.1</v>
      </c>
      <c r="H550" s="2"/>
    </row>
    <row r="551" spans="1:8" ht="63.75" outlineLevel="1" x14ac:dyDescent="0.25">
      <c r="A551" s="102" t="s">
        <v>1293</v>
      </c>
      <c r="B551" s="74" t="s">
        <v>681</v>
      </c>
      <c r="C551" s="74" t="s">
        <v>695</v>
      </c>
      <c r="D551" s="74" t="s">
        <v>455</v>
      </c>
      <c r="E551" s="73">
        <v>121449</v>
      </c>
      <c r="F551" s="73">
        <v>121449</v>
      </c>
      <c r="G551" s="73">
        <v>121449</v>
      </c>
      <c r="H551" s="2"/>
    </row>
    <row r="552" spans="1:8" ht="25.5" outlineLevel="2" x14ac:dyDescent="0.25">
      <c r="A552" s="102" t="s">
        <v>1184</v>
      </c>
      <c r="B552" s="74" t="s">
        <v>681</v>
      </c>
      <c r="C552" s="74" t="s">
        <v>695</v>
      </c>
      <c r="D552" s="74" t="s">
        <v>543</v>
      </c>
      <c r="E552" s="73">
        <v>121449</v>
      </c>
      <c r="F552" s="73">
        <v>121449</v>
      </c>
      <c r="G552" s="73">
        <v>121449</v>
      </c>
      <c r="H552" s="2"/>
    </row>
    <row r="553" spans="1:8" ht="51" outlineLevel="1" x14ac:dyDescent="0.25">
      <c r="A553" s="102" t="s">
        <v>1292</v>
      </c>
      <c r="B553" s="74" t="s">
        <v>681</v>
      </c>
      <c r="C553" s="74" t="s">
        <v>693</v>
      </c>
      <c r="D553" s="74" t="s">
        <v>455</v>
      </c>
      <c r="E553" s="73">
        <v>365375.6</v>
      </c>
      <c r="F553" s="73">
        <v>365375.6</v>
      </c>
      <c r="G553" s="73">
        <v>365375.6</v>
      </c>
      <c r="H553" s="2"/>
    </row>
    <row r="554" spans="1:8" ht="25.5" outlineLevel="2" x14ac:dyDescent="0.25">
      <c r="A554" s="102" t="s">
        <v>1184</v>
      </c>
      <c r="B554" s="74" t="s">
        <v>681</v>
      </c>
      <c r="C554" s="74" t="s">
        <v>693</v>
      </c>
      <c r="D554" s="74" t="s">
        <v>543</v>
      </c>
      <c r="E554" s="73">
        <v>365375.6</v>
      </c>
      <c r="F554" s="73">
        <v>365375.6</v>
      </c>
      <c r="G554" s="73">
        <v>365375.6</v>
      </c>
      <c r="H554" s="2"/>
    </row>
    <row r="555" spans="1:8" ht="76.5" outlineLevel="1" x14ac:dyDescent="0.25">
      <c r="A555" s="102" t="s">
        <v>1196</v>
      </c>
      <c r="B555" s="74" t="s">
        <v>681</v>
      </c>
      <c r="C555" s="74" t="s">
        <v>692</v>
      </c>
      <c r="D555" s="74" t="s">
        <v>455</v>
      </c>
      <c r="E555" s="73">
        <v>660000</v>
      </c>
      <c r="F555" s="73">
        <v>660000</v>
      </c>
      <c r="G555" s="73">
        <v>604230.06000000006</v>
      </c>
      <c r="H555" s="2"/>
    </row>
    <row r="556" spans="1:8" ht="25.5" outlineLevel="2" x14ac:dyDescent="0.25">
      <c r="A556" s="102" t="s">
        <v>1184</v>
      </c>
      <c r="B556" s="74" t="s">
        <v>681</v>
      </c>
      <c r="C556" s="74" t="s">
        <v>692</v>
      </c>
      <c r="D556" s="74" t="s">
        <v>543</v>
      </c>
      <c r="E556" s="73">
        <v>660000</v>
      </c>
      <c r="F556" s="73">
        <v>660000</v>
      </c>
      <c r="G556" s="73">
        <v>604230.06000000006</v>
      </c>
      <c r="H556" s="2"/>
    </row>
    <row r="557" spans="1:8" ht="51" outlineLevel="1" x14ac:dyDescent="0.25">
      <c r="A557" s="102" t="s">
        <v>1291</v>
      </c>
      <c r="B557" s="74" t="s">
        <v>681</v>
      </c>
      <c r="C557" s="74" t="s">
        <v>690</v>
      </c>
      <c r="D557" s="74" t="s">
        <v>455</v>
      </c>
      <c r="E557" s="73">
        <v>61132586.43</v>
      </c>
      <c r="F557" s="73">
        <v>61132586.43</v>
      </c>
      <c r="G557" s="73">
        <v>61132586.43</v>
      </c>
      <c r="H557" s="2"/>
    </row>
    <row r="558" spans="1:8" ht="76.5" outlineLevel="2" x14ac:dyDescent="0.25">
      <c r="A558" s="102" t="s">
        <v>1187</v>
      </c>
      <c r="B558" s="74" t="s">
        <v>681</v>
      </c>
      <c r="C558" s="74" t="s">
        <v>690</v>
      </c>
      <c r="D558" s="74" t="s">
        <v>553</v>
      </c>
      <c r="E558" s="73">
        <v>61132586.43</v>
      </c>
      <c r="F558" s="73">
        <v>61132586.43</v>
      </c>
      <c r="G558" s="73">
        <v>61132586.43</v>
      </c>
      <c r="H558" s="2"/>
    </row>
    <row r="559" spans="1:8" ht="102" outlineLevel="1" x14ac:dyDescent="0.25">
      <c r="A559" s="102" t="s">
        <v>1290</v>
      </c>
      <c r="B559" s="74" t="s">
        <v>681</v>
      </c>
      <c r="C559" s="74" t="s">
        <v>688</v>
      </c>
      <c r="D559" s="74" t="s">
        <v>455</v>
      </c>
      <c r="E559" s="73">
        <v>163036.44</v>
      </c>
      <c r="F559" s="73">
        <v>163036.44</v>
      </c>
      <c r="G559" s="73">
        <v>163036.44</v>
      </c>
      <c r="H559" s="2"/>
    </row>
    <row r="560" spans="1:8" ht="25.5" outlineLevel="2" x14ac:dyDescent="0.25">
      <c r="A560" s="102" t="s">
        <v>1184</v>
      </c>
      <c r="B560" s="74" t="s">
        <v>681</v>
      </c>
      <c r="C560" s="74" t="s">
        <v>688</v>
      </c>
      <c r="D560" s="74" t="s">
        <v>543</v>
      </c>
      <c r="E560" s="73">
        <v>163036.44</v>
      </c>
      <c r="F560" s="73">
        <v>163036.44</v>
      </c>
      <c r="G560" s="73">
        <v>163036.44</v>
      </c>
      <c r="H560" s="2"/>
    </row>
    <row r="561" spans="1:8" ht="76.5" outlineLevel="1" x14ac:dyDescent="0.25">
      <c r="A561" s="102" t="s">
        <v>1196</v>
      </c>
      <c r="B561" s="74" t="s">
        <v>681</v>
      </c>
      <c r="C561" s="74" t="s">
        <v>687</v>
      </c>
      <c r="D561" s="74" t="s">
        <v>455</v>
      </c>
      <c r="E561" s="73">
        <v>557891.27</v>
      </c>
      <c r="F561" s="73">
        <v>557891.27</v>
      </c>
      <c r="G561" s="73">
        <v>557891.27</v>
      </c>
      <c r="H561" s="2"/>
    </row>
    <row r="562" spans="1:8" ht="25.5" outlineLevel="2" x14ac:dyDescent="0.25">
      <c r="A562" s="102" t="s">
        <v>1247</v>
      </c>
      <c r="B562" s="74" t="s">
        <v>681</v>
      </c>
      <c r="C562" s="74" t="s">
        <v>687</v>
      </c>
      <c r="D562" s="74" t="s">
        <v>612</v>
      </c>
      <c r="E562" s="73">
        <v>557891.27</v>
      </c>
      <c r="F562" s="73">
        <v>557891.27</v>
      </c>
      <c r="G562" s="73">
        <v>557891.27</v>
      </c>
      <c r="H562" s="2"/>
    </row>
    <row r="563" spans="1:8" ht="38.25" outlineLevel="1" x14ac:dyDescent="0.25">
      <c r="A563" s="102" t="s">
        <v>1289</v>
      </c>
      <c r="B563" s="74" t="s">
        <v>681</v>
      </c>
      <c r="C563" s="74" t="s">
        <v>685</v>
      </c>
      <c r="D563" s="74" t="s">
        <v>455</v>
      </c>
      <c r="E563" s="73">
        <v>54018100.210000001</v>
      </c>
      <c r="F563" s="73">
        <v>54018100.210000001</v>
      </c>
      <c r="G563" s="73">
        <v>54018099.609999999</v>
      </c>
      <c r="H563" s="2"/>
    </row>
    <row r="564" spans="1:8" ht="76.5" outlineLevel="2" x14ac:dyDescent="0.25">
      <c r="A564" s="102" t="s">
        <v>1256</v>
      </c>
      <c r="B564" s="74" t="s">
        <v>681</v>
      </c>
      <c r="C564" s="74" t="s">
        <v>685</v>
      </c>
      <c r="D564" s="74" t="s">
        <v>619</v>
      </c>
      <c r="E564" s="73">
        <v>54018100.210000001</v>
      </c>
      <c r="F564" s="73">
        <v>54018100.210000001</v>
      </c>
      <c r="G564" s="73">
        <v>54018099.609999999</v>
      </c>
      <c r="H564" s="2"/>
    </row>
    <row r="565" spans="1:8" ht="63.75" outlineLevel="1" x14ac:dyDescent="0.25">
      <c r="A565" s="102" t="s">
        <v>1288</v>
      </c>
      <c r="B565" s="74" t="s">
        <v>681</v>
      </c>
      <c r="C565" s="74" t="s">
        <v>683</v>
      </c>
      <c r="D565" s="74" t="s">
        <v>455</v>
      </c>
      <c r="E565" s="73">
        <v>135600</v>
      </c>
      <c r="F565" s="73">
        <v>135600</v>
      </c>
      <c r="G565" s="73">
        <v>135600</v>
      </c>
      <c r="H565" s="2"/>
    </row>
    <row r="566" spans="1:8" ht="25.5" outlineLevel="2" x14ac:dyDescent="0.25">
      <c r="A566" s="102" t="s">
        <v>1247</v>
      </c>
      <c r="B566" s="74" t="s">
        <v>681</v>
      </c>
      <c r="C566" s="74" t="s">
        <v>683</v>
      </c>
      <c r="D566" s="74" t="s">
        <v>612</v>
      </c>
      <c r="E566" s="73">
        <v>135600</v>
      </c>
      <c r="F566" s="73">
        <v>135600</v>
      </c>
      <c r="G566" s="73">
        <v>135600</v>
      </c>
      <c r="H566" s="2"/>
    </row>
    <row r="567" spans="1:8" ht="76.5" outlineLevel="1" x14ac:dyDescent="0.25">
      <c r="A567" s="102" t="s">
        <v>1259</v>
      </c>
      <c r="B567" s="74" t="s">
        <v>681</v>
      </c>
      <c r="C567" s="74" t="s">
        <v>682</v>
      </c>
      <c r="D567" s="74" t="s">
        <v>455</v>
      </c>
      <c r="E567" s="73">
        <v>2243150</v>
      </c>
      <c r="F567" s="73">
        <v>2243150</v>
      </c>
      <c r="G567" s="73">
        <v>2243150</v>
      </c>
      <c r="H567" s="2"/>
    </row>
    <row r="568" spans="1:8" ht="25.5" outlineLevel="2" x14ac:dyDescent="0.25">
      <c r="A568" s="102" t="s">
        <v>1247</v>
      </c>
      <c r="B568" s="74" t="s">
        <v>681</v>
      </c>
      <c r="C568" s="74" t="s">
        <v>682</v>
      </c>
      <c r="D568" s="74" t="s">
        <v>612</v>
      </c>
      <c r="E568" s="73">
        <v>2243150</v>
      </c>
      <c r="F568" s="73">
        <v>2243150</v>
      </c>
      <c r="G568" s="73">
        <v>2243150</v>
      </c>
      <c r="H568" s="2"/>
    </row>
    <row r="569" spans="1:8" ht="89.25" outlineLevel="1" x14ac:dyDescent="0.25">
      <c r="A569" s="102" t="s">
        <v>1258</v>
      </c>
      <c r="B569" s="74" t="s">
        <v>681</v>
      </c>
      <c r="C569" s="74" t="s">
        <v>680</v>
      </c>
      <c r="D569" s="74" t="s">
        <v>455</v>
      </c>
      <c r="E569" s="73">
        <v>1207850</v>
      </c>
      <c r="F569" s="73">
        <v>1207850</v>
      </c>
      <c r="G569" s="73">
        <v>1207850</v>
      </c>
      <c r="H569" s="2"/>
    </row>
    <row r="570" spans="1:8" ht="25.5" outlineLevel="2" x14ac:dyDescent="0.25">
      <c r="A570" s="102" t="s">
        <v>1247</v>
      </c>
      <c r="B570" s="74" t="s">
        <v>681</v>
      </c>
      <c r="C570" s="74" t="s">
        <v>680</v>
      </c>
      <c r="D570" s="74" t="s">
        <v>612</v>
      </c>
      <c r="E570" s="73">
        <v>1207850</v>
      </c>
      <c r="F570" s="73">
        <v>1207850</v>
      </c>
      <c r="G570" s="73">
        <v>1207850</v>
      </c>
      <c r="H570" s="2"/>
    </row>
    <row r="571" spans="1:8" x14ac:dyDescent="0.25">
      <c r="A571" s="102" t="s">
        <v>1287</v>
      </c>
      <c r="B571" s="74" t="s">
        <v>665</v>
      </c>
      <c r="C571" s="74" t="s">
        <v>457</v>
      </c>
      <c r="D571" s="74" t="s">
        <v>455</v>
      </c>
      <c r="E571" s="73">
        <v>22157631.809999999</v>
      </c>
      <c r="F571" s="73">
        <v>22157631.809999999</v>
      </c>
      <c r="G571" s="73">
        <v>21876102.010000002</v>
      </c>
      <c r="H571" s="2"/>
    </row>
    <row r="572" spans="1:8" ht="38.25" outlineLevel="1" x14ac:dyDescent="0.25">
      <c r="A572" s="102" t="s">
        <v>1286</v>
      </c>
      <c r="B572" s="74" t="s">
        <v>665</v>
      </c>
      <c r="C572" s="74" t="s">
        <v>677</v>
      </c>
      <c r="D572" s="74" t="s">
        <v>455</v>
      </c>
      <c r="E572" s="73">
        <v>2710089</v>
      </c>
      <c r="F572" s="73">
        <v>2710089</v>
      </c>
      <c r="G572" s="73">
        <v>2490351.67</v>
      </c>
      <c r="H572" s="2"/>
    </row>
    <row r="573" spans="1:8" ht="25.5" outlineLevel="2" x14ac:dyDescent="0.25">
      <c r="A573" s="102" t="s">
        <v>1247</v>
      </c>
      <c r="B573" s="74" t="s">
        <v>665</v>
      </c>
      <c r="C573" s="74" t="s">
        <v>677</v>
      </c>
      <c r="D573" s="74" t="s">
        <v>612</v>
      </c>
      <c r="E573" s="73">
        <v>1553257.61</v>
      </c>
      <c r="F573" s="73">
        <v>1553257.61</v>
      </c>
      <c r="G573" s="73">
        <v>1530506.72</v>
      </c>
      <c r="H573" s="2"/>
    </row>
    <row r="574" spans="1:8" ht="25.5" outlineLevel="2" x14ac:dyDescent="0.25">
      <c r="A574" s="102" t="s">
        <v>1184</v>
      </c>
      <c r="B574" s="74" t="s">
        <v>665</v>
      </c>
      <c r="C574" s="74" t="s">
        <v>677</v>
      </c>
      <c r="D574" s="74" t="s">
        <v>543</v>
      </c>
      <c r="E574" s="73">
        <v>1156831.3899999999</v>
      </c>
      <c r="F574" s="73">
        <v>1156831.3899999999</v>
      </c>
      <c r="G574" s="73">
        <v>959844.95</v>
      </c>
      <c r="H574" s="2"/>
    </row>
    <row r="575" spans="1:8" ht="25.5" outlineLevel="1" x14ac:dyDescent="0.25">
      <c r="A575" s="102" t="s">
        <v>1285</v>
      </c>
      <c r="B575" s="74" t="s">
        <v>665</v>
      </c>
      <c r="C575" s="74" t="s">
        <v>675</v>
      </c>
      <c r="D575" s="74" t="s">
        <v>455</v>
      </c>
      <c r="E575" s="73">
        <v>552994.35</v>
      </c>
      <c r="F575" s="73">
        <v>552994.35</v>
      </c>
      <c r="G575" s="73">
        <v>552994.35</v>
      </c>
      <c r="H575" s="2"/>
    </row>
    <row r="576" spans="1:8" ht="25.5" outlineLevel="2" x14ac:dyDescent="0.25">
      <c r="A576" s="102" t="s">
        <v>1184</v>
      </c>
      <c r="B576" s="74" t="s">
        <v>665</v>
      </c>
      <c r="C576" s="74" t="s">
        <v>675</v>
      </c>
      <c r="D576" s="74" t="s">
        <v>543</v>
      </c>
      <c r="E576" s="73">
        <v>552994.35</v>
      </c>
      <c r="F576" s="73">
        <v>552994.35</v>
      </c>
      <c r="G576" s="73">
        <v>552994.35</v>
      </c>
      <c r="H576" s="2"/>
    </row>
    <row r="577" spans="1:8" ht="51" outlineLevel="1" x14ac:dyDescent="0.25">
      <c r="A577" s="102" t="s">
        <v>1284</v>
      </c>
      <c r="B577" s="74" t="s">
        <v>665</v>
      </c>
      <c r="C577" s="74" t="s">
        <v>673</v>
      </c>
      <c r="D577" s="74" t="s">
        <v>455</v>
      </c>
      <c r="E577" s="73">
        <v>3236044</v>
      </c>
      <c r="F577" s="73">
        <v>3236044</v>
      </c>
      <c r="G577" s="73">
        <v>3220477.77</v>
      </c>
      <c r="H577" s="2"/>
    </row>
    <row r="578" spans="1:8" ht="25.5" outlineLevel="2" x14ac:dyDescent="0.25">
      <c r="A578" s="102" t="s">
        <v>1247</v>
      </c>
      <c r="B578" s="74" t="s">
        <v>665</v>
      </c>
      <c r="C578" s="74" t="s">
        <v>673</v>
      </c>
      <c r="D578" s="74" t="s">
        <v>612</v>
      </c>
      <c r="E578" s="73">
        <v>1614018.26</v>
      </c>
      <c r="F578" s="73">
        <v>1614018.26</v>
      </c>
      <c r="G578" s="73">
        <v>1598452.03</v>
      </c>
      <c r="H578" s="2"/>
    </row>
    <row r="579" spans="1:8" ht="25.5" outlineLevel="2" x14ac:dyDescent="0.25">
      <c r="A579" s="102" t="s">
        <v>1184</v>
      </c>
      <c r="B579" s="74" t="s">
        <v>665</v>
      </c>
      <c r="C579" s="74" t="s">
        <v>673</v>
      </c>
      <c r="D579" s="74" t="s">
        <v>543</v>
      </c>
      <c r="E579" s="73">
        <v>1622025.74</v>
      </c>
      <c r="F579" s="73">
        <v>1622025.74</v>
      </c>
      <c r="G579" s="73">
        <v>1622025.74</v>
      </c>
      <c r="H579" s="2"/>
    </row>
    <row r="580" spans="1:8" ht="63.75" outlineLevel="1" x14ac:dyDescent="0.25">
      <c r="A580" s="102" t="s">
        <v>1283</v>
      </c>
      <c r="B580" s="74" t="s">
        <v>665</v>
      </c>
      <c r="C580" s="74" t="s">
        <v>671</v>
      </c>
      <c r="D580" s="74" t="s">
        <v>455</v>
      </c>
      <c r="E580" s="73">
        <v>2958504.46</v>
      </c>
      <c r="F580" s="73">
        <v>2958504.46</v>
      </c>
      <c r="G580" s="73">
        <v>2912808.63</v>
      </c>
      <c r="H580" s="2"/>
    </row>
    <row r="581" spans="1:8" ht="25.5" outlineLevel="2" x14ac:dyDescent="0.25">
      <c r="A581" s="102" t="s">
        <v>1247</v>
      </c>
      <c r="B581" s="74" t="s">
        <v>665</v>
      </c>
      <c r="C581" s="74" t="s">
        <v>671</v>
      </c>
      <c r="D581" s="74" t="s">
        <v>612</v>
      </c>
      <c r="E581" s="73">
        <v>841229.19</v>
      </c>
      <c r="F581" s="73">
        <v>841229.19</v>
      </c>
      <c r="G581" s="73">
        <v>795533.36</v>
      </c>
      <c r="H581" s="2"/>
    </row>
    <row r="582" spans="1:8" ht="25.5" outlineLevel="2" x14ac:dyDescent="0.25">
      <c r="A582" s="102" t="s">
        <v>1184</v>
      </c>
      <c r="B582" s="74" t="s">
        <v>665</v>
      </c>
      <c r="C582" s="74" t="s">
        <v>671</v>
      </c>
      <c r="D582" s="74" t="s">
        <v>543</v>
      </c>
      <c r="E582" s="73">
        <v>2117275.27</v>
      </c>
      <c r="F582" s="73">
        <v>2117275.27</v>
      </c>
      <c r="G582" s="73">
        <v>2117275.27</v>
      </c>
      <c r="H582" s="2"/>
    </row>
    <row r="583" spans="1:8" ht="89.25" outlineLevel="1" x14ac:dyDescent="0.25">
      <c r="A583" s="102" t="s">
        <v>1282</v>
      </c>
      <c r="B583" s="74" t="s">
        <v>665</v>
      </c>
      <c r="C583" s="74" t="s">
        <v>667</v>
      </c>
      <c r="D583" s="74" t="s">
        <v>455</v>
      </c>
      <c r="E583" s="73">
        <v>8255000</v>
      </c>
      <c r="F583" s="73">
        <v>8255000</v>
      </c>
      <c r="G583" s="73">
        <v>8254655.2400000002</v>
      </c>
      <c r="H583" s="2"/>
    </row>
    <row r="584" spans="1:8" ht="25.5" outlineLevel="2" x14ac:dyDescent="0.25">
      <c r="A584" s="102" t="s">
        <v>1193</v>
      </c>
      <c r="B584" s="74" t="s">
        <v>665</v>
      </c>
      <c r="C584" s="74" t="s">
        <v>667</v>
      </c>
      <c r="D584" s="74" t="s">
        <v>469</v>
      </c>
      <c r="E584" s="73">
        <v>8255000</v>
      </c>
      <c r="F584" s="73">
        <v>8255000</v>
      </c>
      <c r="G584" s="73">
        <v>8254655.2400000002</v>
      </c>
      <c r="H584" s="2"/>
    </row>
    <row r="585" spans="1:8" ht="89.25" outlineLevel="1" x14ac:dyDescent="0.25">
      <c r="A585" s="102" t="s">
        <v>1281</v>
      </c>
      <c r="B585" s="74" t="s">
        <v>665</v>
      </c>
      <c r="C585" s="74" t="s">
        <v>664</v>
      </c>
      <c r="D585" s="74" t="s">
        <v>455</v>
      </c>
      <c r="E585" s="73">
        <v>4445000</v>
      </c>
      <c r="F585" s="73">
        <v>4445000</v>
      </c>
      <c r="G585" s="73">
        <v>4444814.3499999996</v>
      </c>
      <c r="H585" s="2"/>
    </row>
    <row r="586" spans="1:8" ht="25.5" outlineLevel="2" x14ac:dyDescent="0.25">
      <c r="A586" s="102" t="s">
        <v>1193</v>
      </c>
      <c r="B586" s="74" t="s">
        <v>665</v>
      </c>
      <c r="C586" s="74" t="s">
        <v>664</v>
      </c>
      <c r="D586" s="74" t="s">
        <v>469</v>
      </c>
      <c r="E586" s="73">
        <v>4445000</v>
      </c>
      <c r="F586" s="73">
        <v>4445000</v>
      </c>
      <c r="G586" s="73">
        <v>4444814.3499999996</v>
      </c>
      <c r="H586" s="2"/>
    </row>
    <row r="587" spans="1:8" ht="25.5" x14ac:dyDescent="0.25">
      <c r="A587" s="102" t="s">
        <v>1280</v>
      </c>
      <c r="B587" s="74" t="s">
        <v>656</v>
      </c>
      <c r="C587" s="74" t="s">
        <v>457</v>
      </c>
      <c r="D587" s="74" t="s">
        <v>455</v>
      </c>
      <c r="E587" s="73">
        <v>32795238.469999999</v>
      </c>
      <c r="F587" s="73">
        <v>32795238.469999999</v>
      </c>
      <c r="G587" s="73">
        <v>32737310.449999999</v>
      </c>
      <c r="H587" s="2"/>
    </row>
    <row r="588" spans="1:8" ht="51" outlineLevel="1" x14ac:dyDescent="0.25">
      <c r="A588" s="102" t="s">
        <v>1279</v>
      </c>
      <c r="B588" s="74" t="s">
        <v>656</v>
      </c>
      <c r="C588" s="74" t="s">
        <v>904</v>
      </c>
      <c r="D588" s="74" t="s">
        <v>455</v>
      </c>
      <c r="E588" s="73">
        <v>9082020</v>
      </c>
      <c r="F588" s="73">
        <v>9082020</v>
      </c>
      <c r="G588" s="73">
        <v>9082017</v>
      </c>
      <c r="H588" s="2"/>
    </row>
    <row r="589" spans="1:8" ht="25.5" outlineLevel="2" x14ac:dyDescent="0.25">
      <c r="A589" s="102" t="s">
        <v>1193</v>
      </c>
      <c r="B589" s="74" t="s">
        <v>656</v>
      </c>
      <c r="C589" s="74" t="s">
        <v>904</v>
      </c>
      <c r="D589" s="74" t="s">
        <v>469</v>
      </c>
      <c r="E589" s="73">
        <v>9082020</v>
      </c>
      <c r="F589" s="73">
        <v>9082020</v>
      </c>
      <c r="G589" s="73">
        <v>9082017</v>
      </c>
      <c r="H589" s="2"/>
    </row>
    <row r="590" spans="1:8" ht="51" outlineLevel="1" x14ac:dyDescent="0.25">
      <c r="A590" s="102" t="s">
        <v>1278</v>
      </c>
      <c r="B590" s="74" t="s">
        <v>656</v>
      </c>
      <c r="C590" s="74" t="s">
        <v>902</v>
      </c>
      <c r="D590" s="74" t="s">
        <v>455</v>
      </c>
      <c r="E590" s="73">
        <v>7156028.0199999996</v>
      </c>
      <c r="F590" s="73">
        <v>7156028.0199999996</v>
      </c>
      <c r="G590" s="73">
        <v>7156028.0199999996</v>
      </c>
      <c r="H590" s="2"/>
    </row>
    <row r="591" spans="1:8" ht="25.5" outlineLevel="2" x14ac:dyDescent="0.25">
      <c r="A591" s="102" t="s">
        <v>1193</v>
      </c>
      <c r="B591" s="74" t="s">
        <v>656</v>
      </c>
      <c r="C591" s="74" t="s">
        <v>902</v>
      </c>
      <c r="D591" s="74" t="s">
        <v>469</v>
      </c>
      <c r="E591" s="73">
        <v>7156028.0199999996</v>
      </c>
      <c r="F591" s="73">
        <v>7156028.0199999996</v>
      </c>
      <c r="G591" s="73">
        <v>7156028.0199999996</v>
      </c>
      <c r="H591" s="2"/>
    </row>
    <row r="592" spans="1:8" ht="63.75" outlineLevel="1" x14ac:dyDescent="0.25">
      <c r="A592" s="102" t="s">
        <v>1277</v>
      </c>
      <c r="B592" s="74" t="s">
        <v>656</v>
      </c>
      <c r="C592" s="74" t="s">
        <v>900</v>
      </c>
      <c r="D592" s="74" t="s">
        <v>455</v>
      </c>
      <c r="E592" s="73">
        <v>4890318.46</v>
      </c>
      <c r="F592" s="73">
        <v>4890318.46</v>
      </c>
      <c r="G592" s="73">
        <v>4890318.46</v>
      </c>
      <c r="H592" s="2"/>
    </row>
    <row r="593" spans="1:8" ht="25.5" outlineLevel="2" x14ac:dyDescent="0.25">
      <c r="A593" s="102" t="s">
        <v>1193</v>
      </c>
      <c r="B593" s="74" t="s">
        <v>656</v>
      </c>
      <c r="C593" s="74" t="s">
        <v>900</v>
      </c>
      <c r="D593" s="74" t="s">
        <v>469</v>
      </c>
      <c r="E593" s="73">
        <v>4890318.46</v>
      </c>
      <c r="F593" s="73">
        <v>4890318.46</v>
      </c>
      <c r="G593" s="73">
        <v>4890318.46</v>
      </c>
      <c r="H593" s="2"/>
    </row>
    <row r="594" spans="1:8" ht="63.75" outlineLevel="1" x14ac:dyDescent="0.25">
      <c r="A594" s="102" t="s">
        <v>1276</v>
      </c>
      <c r="B594" s="74" t="s">
        <v>656</v>
      </c>
      <c r="C594" s="74" t="s">
        <v>898</v>
      </c>
      <c r="D594" s="74" t="s">
        <v>455</v>
      </c>
      <c r="E594" s="73">
        <v>3853245.86</v>
      </c>
      <c r="F594" s="73">
        <v>3853245.86</v>
      </c>
      <c r="G594" s="73">
        <v>3853245.86</v>
      </c>
      <c r="H594" s="2"/>
    </row>
    <row r="595" spans="1:8" ht="25.5" outlineLevel="2" x14ac:dyDescent="0.25">
      <c r="A595" s="102" t="s">
        <v>1193</v>
      </c>
      <c r="B595" s="74" t="s">
        <v>656</v>
      </c>
      <c r="C595" s="74" t="s">
        <v>898</v>
      </c>
      <c r="D595" s="74" t="s">
        <v>469</v>
      </c>
      <c r="E595" s="73">
        <v>3853245.86</v>
      </c>
      <c r="F595" s="73">
        <v>3853245.86</v>
      </c>
      <c r="G595" s="73">
        <v>3853245.86</v>
      </c>
      <c r="H595" s="2"/>
    </row>
    <row r="596" spans="1:8" ht="51" outlineLevel="1" x14ac:dyDescent="0.25">
      <c r="A596" s="102" t="s">
        <v>1275</v>
      </c>
      <c r="B596" s="74" t="s">
        <v>656</v>
      </c>
      <c r="C596" s="74" t="s">
        <v>661</v>
      </c>
      <c r="D596" s="74" t="s">
        <v>455</v>
      </c>
      <c r="E596" s="73">
        <v>76840</v>
      </c>
      <c r="F596" s="73">
        <v>76840</v>
      </c>
      <c r="G596" s="73">
        <v>70040</v>
      </c>
      <c r="H596" s="2"/>
    </row>
    <row r="597" spans="1:8" ht="25.5" outlineLevel="2" x14ac:dyDescent="0.25">
      <c r="A597" s="102" t="s">
        <v>1193</v>
      </c>
      <c r="B597" s="74" t="s">
        <v>656</v>
      </c>
      <c r="C597" s="74" t="s">
        <v>661</v>
      </c>
      <c r="D597" s="74" t="s">
        <v>469</v>
      </c>
      <c r="E597" s="73">
        <v>76840</v>
      </c>
      <c r="F597" s="73">
        <v>76840</v>
      </c>
      <c r="G597" s="73">
        <v>70040</v>
      </c>
      <c r="H597" s="2"/>
    </row>
    <row r="598" spans="1:8" ht="76.5" outlineLevel="1" x14ac:dyDescent="0.25">
      <c r="A598" s="102" t="s">
        <v>1196</v>
      </c>
      <c r="B598" s="74" t="s">
        <v>656</v>
      </c>
      <c r="C598" s="74" t="s">
        <v>660</v>
      </c>
      <c r="D598" s="74" t="s">
        <v>455</v>
      </c>
      <c r="E598" s="73">
        <v>300000</v>
      </c>
      <c r="F598" s="73">
        <v>300000</v>
      </c>
      <c r="G598" s="73">
        <v>248874.98</v>
      </c>
      <c r="H598" s="2"/>
    </row>
    <row r="599" spans="1:8" ht="25.5" outlineLevel="2" x14ac:dyDescent="0.25">
      <c r="A599" s="102" t="s">
        <v>1184</v>
      </c>
      <c r="B599" s="74" t="s">
        <v>656</v>
      </c>
      <c r="C599" s="74" t="s">
        <v>660</v>
      </c>
      <c r="D599" s="74" t="s">
        <v>543</v>
      </c>
      <c r="E599" s="73">
        <v>300000</v>
      </c>
      <c r="F599" s="73">
        <v>300000</v>
      </c>
      <c r="G599" s="73">
        <v>248874.98</v>
      </c>
      <c r="H599" s="2"/>
    </row>
    <row r="600" spans="1:8" ht="25.5" outlineLevel="1" x14ac:dyDescent="0.25">
      <c r="A600" s="102" t="s">
        <v>1274</v>
      </c>
      <c r="B600" s="74" t="s">
        <v>656</v>
      </c>
      <c r="C600" s="74" t="s">
        <v>658</v>
      </c>
      <c r="D600" s="74" t="s">
        <v>455</v>
      </c>
      <c r="E600" s="73">
        <v>7422225.8799999999</v>
      </c>
      <c r="F600" s="73">
        <v>7422225.8799999999</v>
      </c>
      <c r="G600" s="73">
        <v>7422225.8799999999</v>
      </c>
      <c r="H600" s="2"/>
    </row>
    <row r="601" spans="1:8" ht="76.5" outlineLevel="2" x14ac:dyDescent="0.25">
      <c r="A601" s="102" t="s">
        <v>1187</v>
      </c>
      <c r="B601" s="74" t="s">
        <v>656</v>
      </c>
      <c r="C601" s="74" t="s">
        <v>658</v>
      </c>
      <c r="D601" s="74" t="s">
        <v>553</v>
      </c>
      <c r="E601" s="73">
        <v>7422225.8799999999</v>
      </c>
      <c r="F601" s="73">
        <v>7422225.8799999999</v>
      </c>
      <c r="G601" s="73">
        <v>7422225.8799999999</v>
      </c>
      <c r="H601" s="2"/>
    </row>
    <row r="602" spans="1:8" ht="25.5" outlineLevel="1" x14ac:dyDescent="0.25">
      <c r="A602" s="102" t="s">
        <v>1273</v>
      </c>
      <c r="B602" s="74" t="s">
        <v>656</v>
      </c>
      <c r="C602" s="74" t="s">
        <v>655</v>
      </c>
      <c r="D602" s="74" t="s">
        <v>455</v>
      </c>
      <c r="E602" s="73">
        <v>14560.25</v>
      </c>
      <c r="F602" s="73">
        <v>14560.25</v>
      </c>
      <c r="G602" s="73">
        <v>14560.25</v>
      </c>
      <c r="H602" s="2"/>
    </row>
    <row r="603" spans="1:8" ht="25.5" outlineLevel="2" x14ac:dyDescent="0.25">
      <c r="A603" s="102" t="s">
        <v>1193</v>
      </c>
      <c r="B603" s="74" t="s">
        <v>656</v>
      </c>
      <c r="C603" s="74" t="s">
        <v>655</v>
      </c>
      <c r="D603" s="74" t="s">
        <v>469</v>
      </c>
      <c r="E603" s="73">
        <v>14560.25</v>
      </c>
      <c r="F603" s="73">
        <v>14560.25</v>
      </c>
      <c r="G603" s="73">
        <v>14560.25</v>
      </c>
      <c r="H603" s="2"/>
    </row>
    <row r="604" spans="1:8" x14ac:dyDescent="0.25">
      <c r="A604" s="102" t="s">
        <v>1272</v>
      </c>
      <c r="B604" s="74" t="s">
        <v>610</v>
      </c>
      <c r="C604" s="74" t="s">
        <v>457</v>
      </c>
      <c r="D604" s="74" t="s">
        <v>455</v>
      </c>
      <c r="E604" s="73">
        <v>491941900.16000003</v>
      </c>
      <c r="F604" s="73">
        <v>491941900.16000003</v>
      </c>
      <c r="G604" s="73">
        <v>484368306.5</v>
      </c>
      <c r="H604" s="2"/>
    </row>
    <row r="605" spans="1:8" ht="153" outlineLevel="1" x14ac:dyDescent="0.25">
      <c r="A605" s="102" t="s">
        <v>1271</v>
      </c>
      <c r="B605" s="74" t="s">
        <v>610</v>
      </c>
      <c r="C605" s="74" t="s">
        <v>652</v>
      </c>
      <c r="D605" s="74" t="s">
        <v>455</v>
      </c>
      <c r="E605" s="73">
        <v>2811044.7</v>
      </c>
      <c r="F605" s="73">
        <v>2811044.7</v>
      </c>
      <c r="G605" s="73">
        <v>2811044.7</v>
      </c>
      <c r="H605" s="2"/>
    </row>
    <row r="606" spans="1:8" ht="38.25" outlineLevel="2" x14ac:dyDescent="0.25">
      <c r="A606" s="102" t="s">
        <v>1203</v>
      </c>
      <c r="B606" s="74" t="s">
        <v>610</v>
      </c>
      <c r="C606" s="74" t="s">
        <v>652</v>
      </c>
      <c r="D606" s="74" t="s">
        <v>584</v>
      </c>
      <c r="E606" s="73">
        <v>2811044.7</v>
      </c>
      <c r="F606" s="73">
        <v>2811044.7</v>
      </c>
      <c r="G606" s="73">
        <v>2811044.7</v>
      </c>
      <c r="H606" s="2"/>
    </row>
    <row r="607" spans="1:8" ht="114.75" outlineLevel="1" x14ac:dyDescent="0.25">
      <c r="A607" s="102" t="s">
        <v>1201</v>
      </c>
      <c r="B607" s="74" t="s">
        <v>610</v>
      </c>
      <c r="C607" s="74" t="s">
        <v>580</v>
      </c>
      <c r="D607" s="74" t="s">
        <v>455</v>
      </c>
      <c r="E607" s="73">
        <v>400888.9</v>
      </c>
      <c r="F607" s="73">
        <v>400888.9</v>
      </c>
      <c r="G607" s="73">
        <v>140773.99</v>
      </c>
      <c r="H607" s="2"/>
    </row>
    <row r="608" spans="1:8" ht="25.5" outlineLevel="2" x14ac:dyDescent="0.25">
      <c r="A608" s="102" t="s">
        <v>1247</v>
      </c>
      <c r="B608" s="74" t="s">
        <v>610</v>
      </c>
      <c r="C608" s="74" t="s">
        <v>580</v>
      </c>
      <c r="D608" s="74" t="s">
        <v>612</v>
      </c>
      <c r="E608" s="73">
        <v>280622.24</v>
      </c>
      <c r="F608" s="73">
        <v>280622.24</v>
      </c>
      <c r="G608" s="73">
        <v>74791.73</v>
      </c>
      <c r="H608" s="2"/>
    </row>
    <row r="609" spans="1:8" ht="25.5" outlineLevel="2" x14ac:dyDescent="0.25">
      <c r="A609" s="102" t="s">
        <v>1184</v>
      </c>
      <c r="B609" s="74" t="s">
        <v>610</v>
      </c>
      <c r="C609" s="74" t="s">
        <v>580</v>
      </c>
      <c r="D609" s="74" t="s">
        <v>543</v>
      </c>
      <c r="E609" s="73">
        <v>120266.66</v>
      </c>
      <c r="F609" s="73">
        <v>120266.66</v>
      </c>
      <c r="G609" s="73">
        <v>65982.259999999995</v>
      </c>
      <c r="H609" s="2"/>
    </row>
    <row r="610" spans="1:8" ht="76.5" outlineLevel="1" x14ac:dyDescent="0.25">
      <c r="A610" s="102" t="s">
        <v>1196</v>
      </c>
      <c r="B610" s="74" t="s">
        <v>610</v>
      </c>
      <c r="C610" s="74" t="s">
        <v>651</v>
      </c>
      <c r="D610" s="74" t="s">
        <v>455</v>
      </c>
      <c r="E610" s="73">
        <v>1262900</v>
      </c>
      <c r="F610" s="73">
        <v>1262900</v>
      </c>
      <c r="G610" s="73">
        <v>1153142.94</v>
      </c>
      <c r="H610" s="2"/>
    </row>
    <row r="611" spans="1:8" ht="25.5" outlineLevel="2" x14ac:dyDescent="0.25">
      <c r="A611" s="102" t="s">
        <v>1184</v>
      </c>
      <c r="B611" s="74" t="s">
        <v>610</v>
      </c>
      <c r="C611" s="74" t="s">
        <v>651</v>
      </c>
      <c r="D611" s="74" t="s">
        <v>543</v>
      </c>
      <c r="E611" s="73">
        <v>1262900</v>
      </c>
      <c r="F611" s="73">
        <v>1262900</v>
      </c>
      <c r="G611" s="73">
        <v>1153142.94</v>
      </c>
      <c r="H611" s="2"/>
    </row>
    <row r="612" spans="1:8" ht="51" outlineLevel="1" x14ac:dyDescent="0.25">
      <c r="A612" s="102" t="s">
        <v>1270</v>
      </c>
      <c r="B612" s="74" t="s">
        <v>610</v>
      </c>
      <c r="C612" s="74" t="s">
        <v>649</v>
      </c>
      <c r="D612" s="74" t="s">
        <v>455</v>
      </c>
      <c r="E612" s="73">
        <v>48397917.939999998</v>
      </c>
      <c r="F612" s="73">
        <v>48397917.939999998</v>
      </c>
      <c r="G612" s="73">
        <v>48397917.939999998</v>
      </c>
      <c r="H612" s="2"/>
    </row>
    <row r="613" spans="1:8" ht="76.5" outlineLevel="2" x14ac:dyDescent="0.25">
      <c r="A613" s="102" t="s">
        <v>1187</v>
      </c>
      <c r="B613" s="74" t="s">
        <v>610</v>
      </c>
      <c r="C613" s="74" t="s">
        <v>649</v>
      </c>
      <c r="D613" s="74" t="s">
        <v>553</v>
      </c>
      <c r="E613" s="73">
        <v>48397917.939999998</v>
      </c>
      <c r="F613" s="73">
        <v>48397917.939999998</v>
      </c>
      <c r="G613" s="73">
        <v>48397917.939999998</v>
      </c>
      <c r="H613" s="2"/>
    </row>
    <row r="614" spans="1:8" ht="38.25" outlineLevel="1" x14ac:dyDescent="0.25">
      <c r="A614" s="102" t="s">
        <v>1269</v>
      </c>
      <c r="B614" s="74" t="s">
        <v>610</v>
      </c>
      <c r="C614" s="74" t="s">
        <v>647</v>
      </c>
      <c r="D614" s="74" t="s">
        <v>455</v>
      </c>
      <c r="E614" s="73">
        <v>991719.8</v>
      </c>
      <c r="F614" s="73">
        <v>991719.8</v>
      </c>
      <c r="G614" s="73">
        <v>991719.8</v>
      </c>
      <c r="H614" s="2"/>
    </row>
    <row r="615" spans="1:8" ht="25.5" outlineLevel="2" x14ac:dyDescent="0.25">
      <c r="A615" s="102" t="s">
        <v>1184</v>
      </c>
      <c r="B615" s="74" t="s">
        <v>610</v>
      </c>
      <c r="C615" s="74" t="s">
        <v>647</v>
      </c>
      <c r="D615" s="74" t="s">
        <v>543</v>
      </c>
      <c r="E615" s="73">
        <v>991719.8</v>
      </c>
      <c r="F615" s="73">
        <v>991719.8</v>
      </c>
      <c r="G615" s="73">
        <v>991719.8</v>
      </c>
      <c r="H615" s="2"/>
    </row>
    <row r="616" spans="1:8" ht="51" outlineLevel="1" x14ac:dyDescent="0.25">
      <c r="A616" s="102" t="s">
        <v>1268</v>
      </c>
      <c r="B616" s="74" t="s">
        <v>610</v>
      </c>
      <c r="C616" s="74" t="s">
        <v>645</v>
      </c>
      <c r="D616" s="74" t="s">
        <v>455</v>
      </c>
      <c r="E616" s="73">
        <v>3945068.76</v>
      </c>
      <c r="F616" s="73">
        <v>3945068.76</v>
      </c>
      <c r="G616" s="73">
        <v>3945068.76</v>
      </c>
      <c r="H616" s="2"/>
    </row>
    <row r="617" spans="1:8" ht="25.5" outlineLevel="2" x14ac:dyDescent="0.25">
      <c r="A617" s="102" t="s">
        <v>1184</v>
      </c>
      <c r="B617" s="74" t="s">
        <v>610</v>
      </c>
      <c r="C617" s="74" t="s">
        <v>645</v>
      </c>
      <c r="D617" s="74" t="s">
        <v>543</v>
      </c>
      <c r="E617" s="73">
        <v>3945068.76</v>
      </c>
      <c r="F617" s="73">
        <v>3945068.76</v>
      </c>
      <c r="G617" s="73">
        <v>3945068.76</v>
      </c>
      <c r="H617" s="2"/>
    </row>
    <row r="618" spans="1:8" ht="63.75" outlineLevel="1" x14ac:dyDescent="0.25">
      <c r="A618" s="102" t="s">
        <v>1267</v>
      </c>
      <c r="B618" s="74" t="s">
        <v>610</v>
      </c>
      <c r="C618" s="74" t="s">
        <v>643</v>
      </c>
      <c r="D618" s="74" t="s">
        <v>455</v>
      </c>
      <c r="E618" s="73">
        <v>95000</v>
      </c>
      <c r="F618" s="73">
        <v>95000</v>
      </c>
      <c r="G618" s="73">
        <v>95000</v>
      </c>
      <c r="H618" s="2"/>
    </row>
    <row r="619" spans="1:8" ht="25.5" outlineLevel="2" x14ac:dyDescent="0.25">
      <c r="A619" s="102" t="s">
        <v>1184</v>
      </c>
      <c r="B619" s="74" t="s">
        <v>610</v>
      </c>
      <c r="C619" s="74" t="s">
        <v>643</v>
      </c>
      <c r="D619" s="74" t="s">
        <v>543</v>
      </c>
      <c r="E619" s="73">
        <v>95000</v>
      </c>
      <c r="F619" s="73">
        <v>95000</v>
      </c>
      <c r="G619" s="73">
        <v>95000</v>
      </c>
      <c r="H619" s="2"/>
    </row>
    <row r="620" spans="1:8" ht="76.5" outlineLevel="1" x14ac:dyDescent="0.25">
      <c r="A620" s="102" t="s">
        <v>1259</v>
      </c>
      <c r="B620" s="74" t="s">
        <v>610</v>
      </c>
      <c r="C620" s="74" t="s">
        <v>642</v>
      </c>
      <c r="D620" s="74" t="s">
        <v>455</v>
      </c>
      <c r="E620" s="73">
        <v>11008660.99</v>
      </c>
      <c r="F620" s="73">
        <v>11008660.99</v>
      </c>
      <c r="G620" s="73">
        <v>11008660.99</v>
      </c>
      <c r="H620" s="2"/>
    </row>
    <row r="621" spans="1:8" ht="25.5" outlineLevel="2" x14ac:dyDescent="0.25">
      <c r="A621" s="102" t="s">
        <v>1184</v>
      </c>
      <c r="B621" s="74" t="s">
        <v>610</v>
      </c>
      <c r="C621" s="74" t="s">
        <v>642</v>
      </c>
      <c r="D621" s="74" t="s">
        <v>543</v>
      </c>
      <c r="E621" s="73">
        <v>11008660.99</v>
      </c>
      <c r="F621" s="73">
        <v>11008660.99</v>
      </c>
      <c r="G621" s="73">
        <v>11008660.99</v>
      </c>
      <c r="H621" s="2"/>
    </row>
    <row r="622" spans="1:8" ht="89.25" outlineLevel="1" x14ac:dyDescent="0.25">
      <c r="A622" s="102" t="s">
        <v>1266</v>
      </c>
      <c r="B622" s="74" t="s">
        <v>610</v>
      </c>
      <c r="C622" s="74" t="s">
        <v>640</v>
      </c>
      <c r="D622" s="74" t="s">
        <v>455</v>
      </c>
      <c r="E622" s="73">
        <v>33687331</v>
      </c>
      <c r="F622" s="73">
        <v>33687331</v>
      </c>
      <c r="G622" s="73">
        <v>33687331</v>
      </c>
      <c r="H622" s="2"/>
    </row>
    <row r="623" spans="1:8" ht="76.5" outlineLevel="2" x14ac:dyDescent="0.25">
      <c r="A623" s="102" t="s">
        <v>1187</v>
      </c>
      <c r="B623" s="74" t="s">
        <v>610</v>
      </c>
      <c r="C623" s="74" t="s">
        <v>640</v>
      </c>
      <c r="D623" s="74" t="s">
        <v>553</v>
      </c>
      <c r="E623" s="73">
        <v>33687331</v>
      </c>
      <c r="F623" s="73">
        <v>33687331</v>
      </c>
      <c r="G623" s="73">
        <v>33687331</v>
      </c>
      <c r="H623" s="2"/>
    </row>
    <row r="624" spans="1:8" ht="63.75" outlineLevel="1" x14ac:dyDescent="0.25">
      <c r="A624" s="102" t="s">
        <v>1265</v>
      </c>
      <c r="B624" s="74" t="s">
        <v>610</v>
      </c>
      <c r="C624" s="74" t="s">
        <v>638</v>
      </c>
      <c r="D624" s="74" t="s">
        <v>455</v>
      </c>
      <c r="E624" s="73">
        <v>223076.93</v>
      </c>
      <c r="F624" s="73">
        <v>223076.93</v>
      </c>
      <c r="G624" s="73">
        <v>223076.93</v>
      </c>
      <c r="H624" s="2"/>
    </row>
    <row r="625" spans="1:8" ht="25.5" outlineLevel="2" x14ac:dyDescent="0.25">
      <c r="A625" s="102" t="s">
        <v>1184</v>
      </c>
      <c r="B625" s="74" t="s">
        <v>610</v>
      </c>
      <c r="C625" s="74" t="s">
        <v>638</v>
      </c>
      <c r="D625" s="74" t="s">
        <v>543</v>
      </c>
      <c r="E625" s="73">
        <v>223076.93</v>
      </c>
      <c r="F625" s="73">
        <v>223076.93</v>
      </c>
      <c r="G625" s="73">
        <v>223076.93</v>
      </c>
      <c r="H625" s="2"/>
    </row>
    <row r="626" spans="1:8" ht="89.25" outlineLevel="1" x14ac:dyDescent="0.25">
      <c r="A626" s="102" t="s">
        <v>1258</v>
      </c>
      <c r="B626" s="74" t="s">
        <v>610</v>
      </c>
      <c r="C626" s="74" t="s">
        <v>637</v>
      </c>
      <c r="D626" s="74" t="s">
        <v>455</v>
      </c>
      <c r="E626" s="73">
        <v>5927740.54</v>
      </c>
      <c r="F626" s="73">
        <v>5927740.54</v>
      </c>
      <c r="G626" s="73">
        <v>5927740.54</v>
      </c>
      <c r="H626" s="2"/>
    </row>
    <row r="627" spans="1:8" ht="25.5" outlineLevel="2" x14ac:dyDescent="0.25">
      <c r="A627" s="102" t="s">
        <v>1184</v>
      </c>
      <c r="B627" s="74" t="s">
        <v>610</v>
      </c>
      <c r="C627" s="74" t="s">
        <v>637</v>
      </c>
      <c r="D627" s="74" t="s">
        <v>543</v>
      </c>
      <c r="E627" s="73">
        <v>5927740.54</v>
      </c>
      <c r="F627" s="73">
        <v>5927740.54</v>
      </c>
      <c r="G627" s="73">
        <v>5927740.54</v>
      </c>
      <c r="H627" s="2"/>
    </row>
    <row r="628" spans="1:8" ht="76.5" outlineLevel="1" x14ac:dyDescent="0.25">
      <c r="A628" s="102" t="s">
        <v>1264</v>
      </c>
      <c r="B628" s="74" t="s">
        <v>610</v>
      </c>
      <c r="C628" s="74" t="s">
        <v>635</v>
      </c>
      <c r="D628" s="74" t="s">
        <v>455</v>
      </c>
      <c r="E628" s="73">
        <v>18139332.079999998</v>
      </c>
      <c r="F628" s="73">
        <v>18139332.079999998</v>
      </c>
      <c r="G628" s="73">
        <v>18139332.079999998</v>
      </c>
      <c r="H628" s="2"/>
    </row>
    <row r="629" spans="1:8" ht="76.5" outlineLevel="2" x14ac:dyDescent="0.25">
      <c r="A629" s="102" t="s">
        <v>1187</v>
      </c>
      <c r="B629" s="74" t="s">
        <v>610</v>
      </c>
      <c r="C629" s="74" t="s">
        <v>635</v>
      </c>
      <c r="D629" s="74" t="s">
        <v>553</v>
      </c>
      <c r="E629" s="73">
        <v>18139332.079999998</v>
      </c>
      <c r="F629" s="73">
        <v>18139332.079999998</v>
      </c>
      <c r="G629" s="73">
        <v>18139332.079999998</v>
      </c>
      <c r="H629" s="2"/>
    </row>
    <row r="630" spans="1:8" ht="76.5" outlineLevel="1" x14ac:dyDescent="0.25">
      <c r="A630" s="102" t="s">
        <v>1196</v>
      </c>
      <c r="B630" s="74" t="s">
        <v>610</v>
      </c>
      <c r="C630" s="74" t="s">
        <v>634</v>
      </c>
      <c r="D630" s="74" t="s">
        <v>455</v>
      </c>
      <c r="E630" s="73">
        <v>160000</v>
      </c>
      <c r="F630" s="73">
        <v>160000</v>
      </c>
      <c r="G630" s="73">
        <v>155798.62</v>
      </c>
      <c r="H630" s="2"/>
    </row>
    <row r="631" spans="1:8" ht="25.5" outlineLevel="2" x14ac:dyDescent="0.25">
      <c r="A631" s="102" t="s">
        <v>1247</v>
      </c>
      <c r="B631" s="74" t="s">
        <v>610</v>
      </c>
      <c r="C631" s="74" t="s">
        <v>634</v>
      </c>
      <c r="D631" s="74" t="s">
        <v>612</v>
      </c>
      <c r="E631" s="73">
        <v>160000</v>
      </c>
      <c r="F631" s="73">
        <v>160000</v>
      </c>
      <c r="G631" s="73">
        <v>155798.62</v>
      </c>
      <c r="H631" s="2"/>
    </row>
    <row r="632" spans="1:8" ht="51" outlineLevel="1" x14ac:dyDescent="0.25">
      <c r="A632" s="102" t="s">
        <v>1263</v>
      </c>
      <c r="B632" s="74" t="s">
        <v>610</v>
      </c>
      <c r="C632" s="74" t="s">
        <v>632</v>
      </c>
      <c r="D632" s="74" t="s">
        <v>455</v>
      </c>
      <c r="E632" s="73">
        <v>12432002.550000001</v>
      </c>
      <c r="F632" s="73">
        <v>12432002.550000001</v>
      </c>
      <c r="G632" s="73">
        <v>12432002.550000001</v>
      </c>
      <c r="H632" s="2"/>
    </row>
    <row r="633" spans="1:8" ht="76.5" outlineLevel="2" x14ac:dyDescent="0.25">
      <c r="A633" s="102" t="s">
        <v>1256</v>
      </c>
      <c r="B633" s="74" t="s">
        <v>610</v>
      </c>
      <c r="C633" s="74" t="s">
        <v>632</v>
      </c>
      <c r="D633" s="74" t="s">
        <v>619</v>
      </c>
      <c r="E633" s="73">
        <v>12432002.550000001</v>
      </c>
      <c r="F633" s="73">
        <v>12432002.550000001</v>
      </c>
      <c r="G633" s="73">
        <v>12432002.550000001</v>
      </c>
      <c r="H633" s="2"/>
    </row>
    <row r="634" spans="1:8" ht="76.5" outlineLevel="1" x14ac:dyDescent="0.25">
      <c r="A634" s="102" t="s">
        <v>1262</v>
      </c>
      <c r="B634" s="74" t="s">
        <v>610</v>
      </c>
      <c r="C634" s="74" t="s">
        <v>630</v>
      </c>
      <c r="D634" s="74" t="s">
        <v>455</v>
      </c>
      <c r="E634" s="73">
        <v>1110730.46</v>
      </c>
      <c r="F634" s="73">
        <v>1110730.46</v>
      </c>
      <c r="G634" s="73">
        <v>1110730.46</v>
      </c>
      <c r="H634" s="2"/>
    </row>
    <row r="635" spans="1:8" ht="25.5" outlineLevel="2" x14ac:dyDescent="0.25">
      <c r="A635" s="102" t="s">
        <v>1247</v>
      </c>
      <c r="B635" s="74" t="s">
        <v>610</v>
      </c>
      <c r="C635" s="74" t="s">
        <v>630</v>
      </c>
      <c r="D635" s="74" t="s">
        <v>612</v>
      </c>
      <c r="E635" s="73">
        <v>1110730.46</v>
      </c>
      <c r="F635" s="73">
        <v>1110730.46</v>
      </c>
      <c r="G635" s="73">
        <v>1110730.46</v>
      </c>
      <c r="H635" s="2"/>
    </row>
    <row r="636" spans="1:8" ht="38.25" outlineLevel="1" x14ac:dyDescent="0.25">
      <c r="A636" s="102" t="s">
        <v>1261</v>
      </c>
      <c r="B636" s="74" t="s">
        <v>610</v>
      </c>
      <c r="C636" s="74" t="s">
        <v>628</v>
      </c>
      <c r="D636" s="74" t="s">
        <v>455</v>
      </c>
      <c r="E636" s="73">
        <v>66290</v>
      </c>
      <c r="F636" s="73">
        <v>66290</v>
      </c>
      <c r="G636" s="73">
        <v>66290</v>
      </c>
      <c r="H636" s="2"/>
    </row>
    <row r="637" spans="1:8" ht="25.5" outlineLevel="2" x14ac:dyDescent="0.25">
      <c r="A637" s="102" t="s">
        <v>1247</v>
      </c>
      <c r="B637" s="74" t="s">
        <v>610</v>
      </c>
      <c r="C637" s="74" t="s">
        <v>628</v>
      </c>
      <c r="D637" s="74" t="s">
        <v>612</v>
      </c>
      <c r="E637" s="73">
        <v>66290</v>
      </c>
      <c r="F637" s="73">
        <v>66290</v>
      </c>
      <c r="G637" s="73">
        <v>66290</v>
      </c>
      <c r="H637" s="2"/>
    </row>
    <row r="638" spans="1:8" ht="63.75" outlineLevel="1" x14ac:dyDescent="0.25">
      <c r="A638" s="102" t="s">
        <v>1260</v>
      </c>
      <c r="B638" s="74" t="s">
        <v>610</v>
      </c>
      <c r="C638" s="74" t="s">
        <v>896</v>
      </c>
      <c r="D638" s="74" t="s">
        <v>455</v>
      </c>
      <c r="E638" s="73">
        <v>66300</v>
      </c>
      <c r="F638" s="73">
        <v>66300</v>
      </c>
      <c r="G638" s="73">
        <v>66300</v>
      </c>
      <c r="H638" s="2"/>
    </row>
    <row r="639" spans="1:8" ht="25.5" outlineLevel="2" x14ac:dyDescent="0.25">
      <c r="A639" s="102" t="s">
        <v>1193</v>
      </c>
      <c r="B639" s="74" t="s">
        <v>610</v>
      </c>
      <c r="C639" s="74" t="s">
        <v>896</v>
      </c>
      <c r="D639" s="74" t="s">
        <v>469</v>
      </c>
      <c r="E639" s="73">
        <v>66300</v>
      </c>
      <c r="F639" s="73">
        <v>66300</v>
      </c>
      <c r="G639" s="73">
        <v>66300</v>
      </c>
      <c r="H639" s="2"/>
    </row>
    <row r="640" spans="1:8" ht="76.5" outlineLevel="1" x14ac:dyDescent="0.25">
      <c r="A640" s="102" t="s">
        <v>1259</v>
      </c>
      <c r="B640" s="74" t="s">
        <v>610</v>
      </c>
      <c r="C640" s="74" t="s">
        <v>626</v>
      </c>
      <c r="D640" s="74" t="s">
        <v>455</v>
      </c>
      <c r="E640" s="73">
        <v>9607965.5399999991</v>
      </c>
      <c r="F640" s="73">
        <v>9607965.5399999991</v>
      </c>
      <c r="G640" s="73">
        <v>9607965.5399999991</v>
      </c>
      <c r="H640" s="2"/>
    </row>
    <row r="641" spans="1:8" ht="25.5" outlineLevel="2" x14ac:dyDescent="0.25">
      <c r="A641" s="102" t="s">
        <v>1247</v>
      </c>
      <c r="B641" s="74" t="s">
        <v>610</v>
      </c>
      <c r="C641" s="74" t="s">
        <v>626</v>
      </c>
      <c r="D641" s="74" t="s">
        <v>612</v>
      </c>
      <c r="E641" s="73">
        <v>9607965.5399999991</v>
      </c>
      <c r="F641" s="73">
        <v>9607965.5399999991</v>
      </c>
      <c r="G641" s="73">
        <v>9607965.5399999991</v>
      </c>
      <c r="H641" s="2"/>
    </row>
    <row r="642" spans="1:8" ht="89.25" outlineLevel="1" x14ac:dyDescent="0.25">
      <c r="A642" s="102" t="s">
        <v>1258</v>
      </c>
      <c r="B642" s="74" t="s">
        <v>610</v>
      </c>
      <c r="C642" s="74" t="s">
        <v>624</v>
      </c>
      <c r="D642" s="74" t="s">
        <v>455</v>
      </c>
      <c r="E642" s="73">
        <v>5173519.91</v>
      </c>
      <c r="F642" s="73">
        <v>5173519.91</v>
      </c>
      <c r="G642" s="73">
        <v>5173519.91</v>
      </c>
      <c r="H642" s="2"/>
    </row>
    <row r="643" spans="1:8" ht="25.5" outlineLevel="2" x14ac:dyDescent="0.25">
      <c r="A643" s="102" t="s">
        <v>1247</v>
      </c>
      <c r="B643" s="74" t="s">
        <v>610</v>
      </c>
      <c r="C643" s="74" t="s">
        <v>624</v>
      </c>
      <c r="D643" s="74" t="s">
        <v>612</v>
      </c>
      <c r="E643" s="73">
        <v>5173519.91</v>
      </c>
      <c r="F643" s="73">
        <v>5173519.91</v>
      </c>
      <c r="G643" s="73">
        <v>5173519.91</v>
      </c>
      <c r="H643" s="2"/>
    </row>
    <row r="644" spans="1:8" ht="76.5" outlineLevel="1" x14ac:dyDescent="0.25">
      <c r="A644" s="102" t="s">
        <v>1196</v>
      </c>
      <c r="B644" s="74" t="s">
        <v>610</v>
      </c>
      <c r="C644" s="74" t="s">
        <v>623</v>
      </c>
      <c r="D644" s="74" t="s">
        <v>455</v>
      </c>
      <c r="E644" s="73">
        <v>418500</v>
      </c>
      <c r="F644" s="73">
        <v>418500</v>
      </c>
      <c r="G644" s="73">
        <v>358896.57</v>
      </c>
      <c r="H644" s="2"/>
    </row>
    <row r="645" spans="1:8" ht="25.5" outlineLevel="2" x14ac:dyDescent="0.25">
      <c r="A645" s="102" t="s">
        <v>1247</v>
      </c>
      <c r="B645" s="74" t="s">
        <v>610</v>
      </c>
      <c r="C645" s="74" t="s">
        <v>623</v>
      </c>
      <c r="D645" s="74" t="s">
        <v>612</v>
      </c>
      <c r="E645" s="73">
        <v>418500</v>
      </c>
      <c r="F645" s="73">
        <v>418500</v>
      </c>
      <c r="G645" s="73">
        <v>358896.57</v>
      </c>
      <c r="H645" s="2"/>
    </row>
    <row r="646" spans="1:8" ht="76.5" outlineLevel="1" x14ac:dyDescent="0.25">
      <c r="A646" s="102" t="s">
        <v>1257</v>
      </c>
      <c r="B646" s="74" t="s">
        <v>610</v>
      </c>
      <c r="C646" s="74" t="s">
        <v>620</v>
      </c>
      <c r="D646" s="74" t="s">
        <v>455</v>
      </c>
      <c r="E646" s="73">
        <v>41706378.509999998</v>
      </c>
      <c r="F646" s="73">
        <v>41706378.509999998</v>
      </c>
      <c r="G646" s="73">
        <v>41706378.509999998</v>
      </c>
      <c r="H646" s="2"/>
    </row>
    <row r="647" spans="1:8" ht="76.5" outlineLevel="2" x14ac:dyDescent="0.25">
      <c r="A647" s="102" t="s">
        <v>1256</v>
      </c>
      <c r="B647" s="74" t="s">
        <v>610</v>
      </c>
      <c r="C647" s="74" t="s">
        <v>620</v>
      </c>
      <c r="D647" s="74" t="s">
        <v>619</v>
      </c>
      <c r="E647" s="73">
        <v>41706378.509999998</v>
      </c>
      <c r="F647" s="73">
        <v>41706378.509999998</v>
      </c>
      <c r="G647" s="73">
        <v>41706378.509999998</v>
      </c>
      <c r="H647" s="2"/>
    </row>
    <row r="648" spans="1:8" ht="51" outlineLevel="1" x14ac:dyDescent="0.25">
      <c r="A648" s="102" t="s">
        <v>1255</v>
      </c>
      <c r="B648" s="74" t="s">
        <v>610</v>
      </c>
      <c r="C648" s="74" t="s">
        <v>617</v>
      </c>
      <c r="D648" s="74" t="s">
        <v>455</v>
      </c>
      <c r="E648" s="73">
        <v>21140.58</v>
      </c>
      <c r="F648" s="73">
        <v>21140.58</v>
      </c>
      <c r="G648" s="73">
        <v>20915</v>
      </c>
      <c r="H648" s="2"/>
    </row>
    <row r="649" spans="1:8" ht="25.5" outlineLevel="2" x14ac:dyDescent="0.25">
      <c r="A649" s="102" t="s">
        <v>1247</v>
      </c>
      <c r="B649" s="74" t="s">
        <v>610</v>
      </c>
      <c r="C649" s="74" t="s">
        <v>617</v>
      </c>
      <c r="D649" s="74" t="s">
        <v>612</v>
      </c>
      <c r="E649" s="73">
        <v>21140.58</v>
      </c>
      <c r="F649" s="73">
        <v>21140.58</v>
      </c>
      <c r="G649" s="73">
        <v>20915</v>
      </c>
      <c r="H649" s="2"/>
    </row>
    <row r="650" spans="1:8" ht="76.5" outlineLevel="1" x14ac:dyDescent="0.25">
      <c r="A650" s="102" t="s">
        <v>1190</v>
      </c>
      <c r="B650" s="74" t="s">
        <v>610</v>
      </c>
      <c r="C650" s="74" t="s">
        <v>616</v>
      </c>
      <c r="D650" s="74" t="s">
        <v>455</v>
      </c>
      <c r="E650" s="73">
        <v>1349000</v>
      </c>
      <c r="F650" s="73">
        <v>1349000</v>
      </c>
      <c r="G650" s="73">
        <v>1349000</v>
      </c>
      <c r="H650" s="2"/>
    </row>
    <row r="651" spans="1:8" ht="25.5" outlineLevel="2" x14ac:dyDescent="0.25">
      <c r="A651" s="102" t="s">
        <v>1247</v>
      </c>
      <c r="B651" s="74" t="s">
        <v>610</v>
      </c>
      <c r="C651" s="74" t="s">
        <v>616</v>
      </c>
      <c r="D651" s="74" t="s">
        <v>612</v>
      </c>
      <c r="E651" s="73">
        <v>1349000</v>
      </c>
      <c r="F651" s="73">
        <v>1349000</v>
      </c>
      <c r="G651" s="73">
        <v>1349000</v>
      </c>
      <c r="H651" s="2"/>
    </row>
    <row r="652" spans="1:8" ht="38.25" outlineLevel="1" x14ac:dyDescent="0.25">
      <c r="A652" s="102" t="s">
        <v>1249</v>
      </c>
      <c r="B652" s="74" t="s">
        <v>610</v>
      </c>
      <c r="C652" s="74" t="s">
        <v>895</v>
      </c>
      <c r="D652" s="74" t="s">
        <v>455</v>
      </c>
      <c r="E652" s="73">
        <v>164424340.83000001</v>
      </c>
      <c r="F652" s="73">
        <v>164424340.83000001</v>
      </c>
      <c r="G652" s="73">
        <v>161957883.49000001</v>
      </c>
      <c r="H652" s="2"/>
    </row>
    <row r="653" spans="1:8" ht="51" outlineLevel="2" x14ac:dyDescent="0.25">
      <c r="A653" s="102" t="s">
        <v>1206</v>
      </c>
      <c r="B653" s="74" t="s">
        <v>610</v>
      </c>
      <c r="C653" s="74" t="s">
        <v>895</v>
      </c>
      <c r="D653" s="74" t="s">
        <v>487</v>
      </c>
      <c r="E653" s="73">
        <v>164424340.83000001</v>
      </c>
      <c r="F653" s="73">
        <v>164424340.83000001</v>
      </c>
      <c r="G653" s="73">
        <v>161957883.49000001</v>
      </c>
      <c r="H653" s="2"/>
    </row>
    <row r="654" spans="1:8" ht="63.75" outlineLevel="1" x14ac:dyDescent="0.25">
      <c r="A654" s="102" t="s">
        <v>1254</v>
      </c>
      <c r="B654" s="74" t="s">
        <v>610</v>
      </c>
      <c r="C654" s="74" t="s">
        <v>893</v>
      </c>
      <c r="D654" s="74" t="s">
        <v>455</v>
      </c>
      <c r="E654" s="73">
        <v>117449932.67</v>
      </c>
      <c r="F654" s="73">
        <v>117449932.67</v>
      </c>
      <c r="G654" s="73">
        <v>115688116.51000001</v>
      </c>
      <c r="H654" s="2"/>
    </row>
    <row r="655" spans="1:8" ht="51" outlineLevel="2" x14ac:dyDescent="0.25">
      <c r="A655" s="102" t="s">
        <v>1206</v>
      </c>
      <c r="B655" s="74" t="s">
        <v>610</v>
      </c>
      <c r="C655" s="74" t="s">
        <v>893</v>
      </c>
      <c r="D655" s="74" t="s">
        <v>487</v>
      </c>
      <c r="E655" s="73">
        <v>117449932.67</v>
      </c>
      <c r="F655" s="73">
        <v>117449932.67</v>
      </c>
      <c r="G655" s="73">
        <v>115688116.51000001</v>
      </c>
      <c r="H655" s="2"/>
    </row>
    <row r="656" spans="1:8" ht="25.5" outlineLevel="1" x14ac:dyDescent="0.25">
      <c r="A656" s="102" t="s">
        <v>1253</v>
      </c>
      <c r="B656" s="74" t="s">
        <v>610</v>
      </c>
      <c r="C656" s="74" t="s">
        <v>891</v>
      </c>
      <c r="D656" s="74" t="s">
        <v>455</v>
      </c>
      <c r="E656" s="73">
        <v>1822873.6000000001</v>
      </c>
      <c r="F656" s="73">
        <v>1822873.6000000001</v>
      </c>
      <c r="G656" s="73">
        <v>1822873.6000000001</v>
      </c>
      <c r="H656" s="2"/>
    </row>
    <row r="657" spans="1:8" ht="25.5" outlineLevel="2" x14ac:dyDescent="0.25">
      <c r="A657" s="102" t="s">
        <v>1193</v>
      </c>
      <c r="B657" s="74" t="s">
        <v>610</v>
      </c>
      <c r="C657" s="74" t="s">
        <v>891</v>
      </c>
      <c r="D657" s="74" t="s">
        <v>469</v>
      </c>
      <c r="E657" s="73">
        <v>1822873.6000000001</v>
      </c>
      <c r="F657" s="73">
        <v>1822873.6000000001</v>
      </c>
      <c r="G657" s="73">
        <v>1822873.6000000001</v>
      </c>
      <c r="H657" s="2"/>
    </row>
    <row r="658" spans="1:8" ht="51" outlineLevel="1" x14ac:dyDescent="0.25">
      <c r="A658" s="102" t="s">
        <v>1252</v>
      </c>
      <c r="B658" s="74" t="s">
        <v>610</v>
      </c>
      <c r="C658" s="74" t="s">
        <v>889</v>
      </c>
      <c r="D658" s="74" t="s">
        <v>455</v>
      </c>
      <c r="E658" s="73">
        <v>3639278.06</v>
      </c>
      <c r="F658" s="73">
        <v>3639278.06</v>
      </c>
      <c r="G658" s="73">
        <v>3639278.06</v>
      </c>
      <c r="H658" s="2"/>
    </row>
    <row r="659" spans="1:8" ht="25.5" outlineLevel="2" x14ac:dyDescent="0.25">
      <c r="A659" s="102" t="s">
        <v>1193</v>
      </c>
      <c r="B659" s="74" t="s">
        <v>610</v>
      </c>
      <c r="C659" s="74" t="s">
        <v>889</v>
      </c>
      <c r="D659" s="74" t="s">
        <v>469</v>
      </c>
      <c r="E659" s="73">
        <v>3639278.06</v>
      </c>
      <c r="F659" s="73">
        <v>3639278.06</v>
      </c>
      <c r="G659" s="73">
        <v>3639278.06</v>
      </c>
      <c r="H659" s="2"/>
    </row>
    <row r="660" spans="1:8" ht="89.25" outlineLevel="1" x14ac:dyDescent="0.25">
      <c r="A660" s="102" t="s">
        <v>1251</v>
      </c>
      <c r="B660" s="74" t="s">
        <v>610</v>
      </c>
      <c r="C660" s="74" t="s">
        <v>887</v>
      </c>
      <c r="D660" s="74" t="s">
        <v>455</v>
      </c>
      <c r="E660" s="73">
        <v>2900000</v>
      </c>
      <c r="F660" s="73">
        <v>2900000</v>
      </c>
      <c r="G660" s="73">
        <v>0</v>
      </c>
      <c r="H660" s="2"/>
    </row>
    <row r="661" spans="1:8" ht="25.5" outlineLevel="2" x14ac:dyDescent="0.25">
      <c r="A661" s="102" t="s">
        <v>1193</v>
      </c>
      <c r="B661" s="74" t="s">
        <v>610</v>
      </c>
      <c r="C661" s="74" t="s">
        <v>887</v>
      </c>
      <c r="D661" s="74" t="s">
        <v>469</v>
      </c>
      <c r="E661" s="73">
        <v>2900000</v>
      </c>
      <c r="F661" s="73">
        <v>2900000</v>
      </c>
      <c r="G661" s="73">
        <v>0</v>
      </c>
      <c r="H661" s="2"/>
    </row>
    <row r="662" spans="1:8" ht="38.25" outlineLevel="1" x14ac:dyDescent="0.25">
      <c r="A662" s="102" t="s">
        <v>1250</v>
      </c>
      <c r="B662" s="74" t="s">
        <v>610</v>
      </c>
      <c r="C662" s="74" t="s">
        <v>885</v>
      </c>
      <c r="D662" s="74" t="s">
        <v>455</v>
      </c>
      <c r="E662" s="73">
        <v>37299.35</v>
      </c>
      <c r="F662" s="73">
        <v>37299.35</v>
      </c>
      <c r="G662" s="73">
        <v>25881.56</v>
      </c>
      <c r="H662" s="2"/>
    </row>
    <row r="663" spans="1:8" ht="25.5" outlineLevel="2" x14ac:dyDescent="0.25">
      <c r="A663" s="102" t="s">
        <v>1193</v>
      </c>
      <c r="B663" s="74" t="s">
        <v>610</v>
      </c>
      <c r="C663" s="74" t="s">
        <v>885</v>
      </c>
      <c r="D663" s="74" t="s">
        <v>469</v>
      </c>
      <c r="E663" s="73">
        <v>37299.35</v>
      </c>
      <c r="F663" s="73">
        <v>37299.35</v>
      </c>
      <c r="G663" s="73">
        <v>25881.56</v>
      </c>
      <c r="H663" s="2"/>
    </row>
    <row r="664" spans="1:8" ht="38.25" outlineLevel="1" x14ac:dyDescent="0.25">
      <c r="A664" s="102" t="s">
        <v>1249</v>
      </c>
      <c r="B664" s="74" t="s">
        <v>610</v>
      </c>
      <c r="C664" s="74" t="s">
        <v>883</v>
      </c>
      <c r="D664" s="74" t="s">
        <v>455</v>
      </c>
      <c r="E664" s="73">
        <v>2000.3</v>
      </c>
      <c r="F664" s="73">
        <v>2000.3</v>
      </c>
      <c r="G664" s="73">
        <v>2000.29</v>
      </c>
      <c r="H664" s="2"/>
    </row>
    <row r="665" spans="1:8" ht="51" outlineLevel="2" x14ac:dyDescent="0.25">
      <c r="A665" s="102" t="s">
        <v>1206</v>
      </c>
      <c r="B665" s="74" t="s">
        <v>610</v>
      </c>
      <c r="C665" s="74" t="s">
        <v>883</v>
      </c>
      <c r="D665" s="74" t="s">
        <v>487</v>
      </c>
      <c r="E665" s="73">
        <v>2000.3</v>
      </c>
      <c r="F665" s="73">
        <v>2000.3</v>
      </c>
      <c r="G665" s="73">
        <v>2000.29</v>
      </c>
      <c r="H665" s="2"/>
    </row>
    <row r="666" spans="1:8" ht="25.5" outlineLevel="1" x14ac:dyDescent="0.25">
      <c r="A666" s="102" t="s">
        <v>1248</v>
      </c>
      <c r="B666" s="74" t="s">
        <v>610</v>
      </c>
      <c r="C666" s="74" t="s">
        <v>613</v>
      </c>
      <c r="D666" s="74" t="s">
        <v>455</v>
      </c>
      <c r="E666" s="73">
        <v>163666.16</v>
      </c>
      <c r="F666" s="73">
        <v>163666.16</v>
      </c>
      <c r="G666" s="73">
        <v>163666.16</v>
      </c>
      <c r="H666" s="2"/>
    </row>
    <row r="667" spans="1:8" ht="25.5" outlineLevel="2" x14ac:dyDescent="0.25">
      <c r="A667" s="102" t="s">
        <v>1247</v>
      </c>
      <c r="B667" s="74" t="s">
        <v>610</v>
      </c>
      <c r="C667" s="74" t="s">
        <v>613</v>
      </c>
      <c r="D667" s="74" t="s">
        <v>612</v>
      </c>
      <c r="E667" s="73">
        <v>163666.16</v>
      </c>
      <c r="F667" s="73">
        <v>163666.16</v>
      </c>
      <c r="G667" s="73">
        <v>163666.16</v>
      </c>
      <c r="H667" s="2"/>
    </row>
    <row r="668" spans="1:8" ht="25.5" outlineLevel="1" x14ac:dyDescent="0.25">
      <c r="A668" s="102" t="s">
        <v>1246</v>
      </c>
      <c r="B668" s="74" t="s">
        <v>610</v>
      </c>
      <c r="C668" s="74" t="s">
        <v>609</v>
      </c>
      <c r="D668" s="74" t="s">
        <v>455</v>
      </c>
      <c r="E668" s="73">
        <v>2500000</v>
      </c>
      <c r="F668" s="73">
        <v>2500000</v>
      </c>
      <c r="G668" s="73">
        <v>2500000</v>
      </c>
      <c r="H668" s="2"/>
    </row>
    <row r="669" spans="1:8" ht="25.5" outlineLevel="2" x14ac:dyDescent="0.25">
      <c r="A669" s="102" t="s">
        <v>1184</v>
      </c>
      <c r="B669" s="74" t="s">
        <v>610</v>
      </c>
      <c r="C669" s="74" t="s">
        <v>609</v>
      </c>
      <c r="D669" s="74" t="s">
        <v>543</v>
      </c>
      <c r="E669" s="73">
        <v>2500000</v>
      </c>
      <c r="F669" s="73">
        <v>2500000</v>
      </c>
      <c r="G669" s="73">
        <v>2500000</v>
      </c>
      <c r="H669" s="2"/>
    </row>
    <row r="670" spans="1:8" x14ac:dyDescent="0.25">
      <c r="A670" s="102" t="s">
        <v>1245</v>
      </c>
      <c r="B670" s="74" t="s">
        <v>879</v>
      </c>
      <c r="C670" s="74" t="s">
        <v>457</v>
      </c>
      <c r="D670" s="74" t="s">
        <v>455</v>
      </c>
      <c r="E670" s="73">
        <v>5854755.54</v>
      </c>
      <c r="F670" s="73">
        <v>5854755.54</v>
      </c>
      <c r="G670" s="73">
        <v>5854755.54</v>
      </c>
      <c r="H670" s="2"/>
    </row>
    <row r="671" spans="1:8" ht="25.5" outlineLevel="1" x14ac:dyDescent="0.25">
      <c r="A671" s="102" t="s">
        <v>1244</v>
      </c>
      <c r="B671" s="74" t="s">
        <v>879</v>
      </c>
      <c r="C671" s="74" t="s">
        <v>878</v>
      </c>
      <c r="D671" s="74" t="s">
        <v>455</v>
      </c>
      <c r="E671" s="73">
        <v>5367673.3600000003</v>
      </c>
      <c r="F671" s="73">
        <v>5367673.3600000003</v>
      </c>
      <c r="G671" s="73">
        <v>5367673.3600000003</v>
      </c>
      <c r="H671" s="2"/>
    </row>
    <row r="672" spans="1:8" ht="25.5" outlineLevel="2" x14ac:dyDescent="0.25">
      <c r="A672" s="102" t="s">
        <v>1243</v>
      </c>
      <c r="B672" s="74" t="s">
        <v>879</v>
      </c>
      <c r="C672" s="74" t="s">
        <v>878</v>
      </c>
      <c r="D672" s="74" t="s">
        <v>877</v>
      </c>
      <c r="E672" s="73">
        <v>5367673.3600000003</v>
      </c>
      <c r="F672" s="73">
        <v>5367673.3600000003</v>
      </c>
      <c r="G672" s="73">
        <v>5367673.3600000003</v>
      </c>
      <c r="H672" s="2"/>
    </row>
    <row r="673" spans="1:8" ht="25.5" outlineLevel="1" x14ac:dyDescent="0.25">
      <c r="A673" s="102" t="s">
        <v>1244</v>
      </c>
      <c r="B673" s="74" t="s">
        <v>879</v>
      </c>
      <c r="C673" s="74" t="s">
        <v>1143</v>
      </c>
      <c r="D673" s="74" t="s">
        <v>455</v>
      </c>
      <c r="E673" s="73">
        <v>487082.18</v>
      </c>
      <c r="F673" s="73">
        <v>487082.18</v>
      </c>
      <c r="G673" s="73">
        <v>487082.18</v>
      </c>
      <c r="H673" s="2"/>
    </row>
    <row r="674" spans="1:8" ht="25.5" outlineLevel="2" x14ac:dyDescent="0.25">
      <c r="A674" s="102" t="s">
        <v>1243</v>
      </c>
      <c r="B674" s="74" t="s">
        <v>879</v>
      </c>
      <c r="C674" s="74" t="s">
        <v>1143</v>
      </c>
      <c r="D674" s="74" t="s">
        <v>877</v>
      </c>
      <c r="E674" s="73">
        <v>487082.18</v>
      </c>
      <c r="F674" s="73">
        <v>487082.18</v>
      </c>
      <c r="G674" s="73">
        <v>487082.18</v>
      </c>
      <c r="H674" s="2"/>
    </row>
    <row r="675" spans="1:8" x14ac:dyDescent="0.25">
      <c r="A675" s="102" t="s">
        <v>1242</v>
      </c>
      <c r="B675" s="74" t="s">
        <v>461</v>
      </c>
      <c r="C675" s="74" t="s">
        <v>457</v>
      </c>
      <c r="D675" s="74" t="s">
        <v>455</v>
      </c>
      <c r="E675" s="73">
        <v>5042124</v>
      </c>
      <c r="F675" s="73">
        <v>5042124</v>
      </c>
      <c r="G675" s="73">
        <v>3313539.26</v>
      </c>
      <c r="H675" s="2"/>
    </row>
    <row r="676" spans="1:8" ht="51" outlineLevel="1" x14ac:dyDescent="0.25">
      <c r="A676" s="102" t="s">
        <v>1241</v>
      </c>
      <c r="B676" s="74" t="s">
        <v>461</v>
      </c>
      <c r="C676" s="74" t="s">
        <v>875</v>
      </c>
      <c r="D676" s="74" t="s">
        <v>455</v>
      </c>
      <c r="E676" s="73">
        <v>725377.5</v>
      </c>
      <c r="F676" s="73">
        <v>725377.5</v>
      </c>
      <c r="G676" s="73">
        <v>0</v>
      </c>
      <c r="H676" s="2"/>
    </row>
    <row r="677" spans="1:8" ht="38.25" outlineLevel="2" x14ac:dyDescent="0.25">
      <c r="A677" s="102" t="s">
        <v>1222</v>
      </c>
      <c r="B677" s="74" t="s">
        <v>461</v>
      </c>
      <c r="C677" s="74" t="s">
        <v>875</v>
      </c>
      <c r="D677" s="74" t="s">
        <v>601</v>
      </c>
      <c r="E677" s="73">
        <v>725377.5</v>
      </c>
      <c r="F677" s="73">
        <v>725377.5</v>
      </c>
      <c r="G677" s="73">
        <v>0</v>
      </c>
      <c r="H677" s="2"/>
    </row>
    <row r="678" spans="1:8" ht="76.5" outlineLevel="1" x14ac:dyDescent="0.25">
      <c r="A678" s="102" t="s">
        <v>1240</v>
      </c>
      <c r="B678" s="74" t="s">
        <v>461</v>
      </c>
      <c r="C678" s="74" t="s">
        <v>873</v>
      </c>
      <c r="D678" s="74" t="s">
        <v>455</v>
      </c>
      <c r="E678" s="73">
        <v>725377.5</v>
      </c>
      <c r="F678" s="73">
        <v>725377.5</v>
      </c>
      <c r="G678" s="73">
        <v>0</v>
      </c>
      <c r="H678" s="2"/>
    </row>
    <row r="679" spans="1:8" ht="38.25" outlineLevel="2" x14ac:dyDescent="0.25">
      <c r="A679" s="102" t="s">
        <v>1222</v>
      </c>
      <c r="B679" s="74" t="s">
        <v>461</v>
      </c>
      <c r="C679" s="74" t="s">
        <v>873</v>
      </c>
      <c r="D679" s="74" t="s">
        <v>601</v>
      </c>
      <c r="E679" s="73">
        <v>725377.5</v>
      </c>
      <c r="F679" s="73">
        <v>725377.5</v>
      </c>
      <c r="G679" s="73">
        <v>0</v>
      </c>
      <c r="H679" s="2"/>
    </row>
    <row r="680" spans="1:8" ht="242.25" outlineLevel="1" x14ac:dyDescent="0.25">
      <c r="A680" s="102" t="s">
        <v>1239</v>
      </c>
      <c r="B680" s="74" t="s">
        <v>461</v>
      </c>
      <c r="C680" s="74" t="s">
        <v>607</v>
      </c>
      <c r="D680" s="74" t="s">
        <v>455</v>
      </c>
      <c r="E680" s="73">
        <v>2287400</v>
      </c>
      <c r="F680" s="73">
        <v>2287400</v>
      </c>
      <c r="G680" s="73">
        <v>2038378.94</v>
      </c>
      <c r="H680" s="2"/>
    </row>
    <row r="681" spans="1:8" ht="25.5" outlineLevel="2" x14ac:dyDescent="0.25">
      <c r="A681" s="102" t="s">
        <v>1193</v>
      </c>
      <c r="B681" s="74" t="s">
        <v>461</v>
      </c>
      <c r="C681" s="74" t="s">
        <v>607</v>
      </c>
      <c r="D681" s="74" t="s">
        <v>469</v>
      </c>
      <c r="E681" s="73">
        <v>18299.2</v>
      </c>
      <c r="F681" s="73">
        <v>18299.2</v>
      </c>
      <c r="G681" s="73">
        <v>16246.14</v>
      </c>
      <c r="H681" s="2"/>
    </row>
    <row r="682" spans="1:8" ht="51" outlineLevel="2" x14ac:dyDescent="0.25">
      <c r="A682" s="102" t="s">
        <v>1213</v>
      </c>
      <c r="B682" s="74" t="s">
        <v>461</v>
      </c>
      <c r="C682" s="74" t="s">
        <v>607</v>
      </c>
      <c r="D682" s="74" t="s">
        <v>594</v>
      </c>
      <c r="E682" s="73">
        <v>2269100.7999999998</v>
      </c>
      <c r="F682" s="73">
        <v>2269100.7999999998</v>
      </c>
      <c r="G682" s="73">
        <v>2022132.8</v>
      </c>
      <c r="H682" s="2"/>
    </row>
    <row r="683" spans="1:8" ht="38.25" outlineLevel="1" x14ac:dyDescent="0.25">
      <c r="A683" s="102" t="s">
        <v>1238</v>
      </c>
      <c r="B683" s="74" t="s">
        <v>461</v>
      </c>
      <c r="C683" s="74" t="s">
        <v>871</v>
      </c>
      <c r="D683" s="74" t="s">
        <v>455</v>
      </c>
      <c r="E683" s="73">
        <v>74200</v>
      </c>
      <c r="F683" s="73">
        <v>74200</v>
      </c>
      <c r="G683" s="73">
        <v>45391.32</v>
      </c>
      <c r="H683" s="2"/>
    </row>
    <row r="684" spans="1:8" outlineLevel="2" x14ac:dyDescent="0.25">
      <c r="A684" s="102" t="s">
        <v>1237</v>
      </c>
      <c r="B684" s="74" t="s">
        <v>461</v>
      </c>
      <c r="C684" s="74" t="s">
        <v>871</v>
      </c>
      <c r="D684" s="74" t="s">
        <v>780</v>
      </c>
      <c r="E684" s="73">
        <v>863.47</v>
      </c>
      <c r="F684" s="73">
        <v>863.47</v>
      </c>
      <c r="G684" s="73">
        <v>863.47</v>
      </c>
      <c r="H684" s="2"/>
    </row>
    <row r="685" spans="1:8" ht="51" outlineLevel="2" x14ac:dyDescent="0.25">
      <c r="A685" s="102" t="s">
        <v>1236</v>
      </c>
      <c r="B685" s="74" t="s">
        <v>461</v>
      </c>
      <c r="C685" s="74" t="s">
        <v>871</v>
      </c>
      <c r="D685" s="74" t="s">
        <v>776</v>
      </c>
      <c r="E685" s="73">
        <v>260.77</v>
      </c>
      <c r="F685" s="73">
        <v>260.77</v>
      </c>
      <c r="G685" s="73">
        <v>260.77</v>
      </c>
      <c r="H685" s="2"/>
    </row>
    <row r="686" spans="1:8" ht="25.5" outlineLevel="2" x14ac:dyDescent="0.25">
      <c r="A686" s="102" t="s">
        <v>1193</v>
      </c>
      <c r="B686" s="74" t="s">
        <v>461</v>
      </c>
      <c r="C686" s="74" t="s">
        <v>871</v>
      </c>
      <c r="D686" s="74" t="s">
        <v>469</v>
      </c>
      <c r="E686" s="73">
        <v>73075.759999999995</v>
      </c>
      <c r="F686" s="73">
        <v>73075.759999999995</v>
      </c>
      <c r="G686" s="73">
        <v>44267.08</v>
      </c>
      <c r="H686" s="2"/>
    </row>
    <row r="687" spans="1:8" ht="51" outlineLevel="1" x14ac:dyDescent="0.25">
      <c r="A687" s="102" t="s">
        <v>1235</v>
      </c>
      <c r="B687" s="74" t="s">
        <v>461</v>
      </c>
      <c r="C687" s="74" t="s">
        <v>869</v>
      </c>
      <c r="D687" s="74" t="s">
        <v>455</v>
      </c>
      <c r="E687" s="73">
        <v>469200</v>
      </c>
      <c r="F687" s="73">
        <v>469200</v>
      </c>
      <c r="G687" s="73">
        <v>469200</v>
      </c>
      <c r="H687" s="2"/>
    </row>
    <row r="688" spans="1:8" ht="38.25" outlineLevel="2" x14ac:dyDescent="0.25">
      <c r="A688" s="102" t="s">
        <v>1211</v>
      </c>
      <c r="B688" s="74" t="s">
        <v>461</v>
      </c>
      <c r="C688" s="74" t="s">
        <v>869</v>
      </c>
      <c r="D688" s="74" t="s">
        <v>847</v>
      </c>
      <c r="E688" s="73">
        <v>469200</v>
      </c>
      <c r="F688" s="73">
        <v>469200</v>
      </c>
      <c r="G688" s="73">
        <v>469200</v>
      </c>
      <c r="H688" s="2"/>
    </row>
    <row r="689" spans="1:8" ht="51" outlineLevel="1" x14ac:dyDescent="0.25">
      <c r="A689" s="102" t="s">
        <v>1234</v>
      </c>
      <c r="B689" s="74" t="s">
        <v>461</v>
      </c>
      <c r="C689" s="74" t="s">
        <v>466</v>
      </c>
      <c r="D689" s="74" t="s">
        <v>455</v>
      </c>
      <c r="E689" s="73">
        <v>0</v>
      </c>
      <c r="F689" s="73">
        <v>0</v>
      </c>
      <c r="G689" s="73">
        <v>0</v>
      </c>
      <c r="H689" s="2"/>
    </row>
    <row r="690" spans="1:8" ht="25.5" outlineLevel="2" x14ac:dyDescent="0.25">
      <c r="A690" s="102" t="s">
        <v>1232</v>
      </c>
      <c r="B690" s="74" t="s">
        <v>461</v>
      </c>
      <c r="C690" s="74" t="s">
        <v>466</v>
      </c>
      <c r="D690" s="74" t="s">
        <v>459</v>
      </c>
      <c r="E690" s="73">
        <v>0</v>
      </c>
      <c r="F690" s="73">
        <v>0</v>
      </c>
      <c r="G690" s="73">
        <v>0</v>
      </c>
      <c r="H690" s="2"/>
    </row>
    <row r="691" spans="1:8" ht="25.5" outlineLevel="1" x14ac:dyDescent="0.25">
      <c r="A691" s="102" t="s">
        <v>1233</v>
      </c>
      <c r="B691" s="74" t="s">
        <v>461</v>
      </c>
      <c r="C691" s="74" t="s">
        <v>460</v>
      </c>
      <c r="D691" s="74" t="s">
        <v>455</v>
      </c>
      <c r="E691" s="73">
        <v>760569</v>
      </c>
      <c r="F691" s="73">
        <v>760569</v>
      </c>
      <c r="G691" s="73">
        <v>760569</v>
      </c>
      <c r="H691" s="2"/>
    </row>
    <row r="692" spans="1:8" ht="25.5" outlineLevel="2" x14ac:dyDescent="0.25">
      <c r="A692" s="102" t="s">
        <v>1232</v>
      </c>
      <c r="B692" s="74" t="s">
        <v>461</v>
      </c>
      <c r="C692" s="74" t="s">
        <v>460</v>
      </c>
      <c r="D692" s="74" t="s">
        <v>459</v>
      </c>
      <c r="E692" s="73">
        <v>760569</v>
      </c>
      <c r="F692" s="73">
        <v>760569</v>
      </c>
      <c r="G692" s="73">
        <v>760569</v>
      </c>
      <c r="H692" s="2"/>
    </row>
    <row r="693" spans="1:8" x14ac:dyDescent="0.25">
      <c r="A693" s="102" t="s">
        <v>1231</v>
      </c>
      <c r="B693" s="74" t="s">
        <v>450</v>
      </c>
      <c r="C693" s="74" t="s">
        <v>457</v>
      </c>
      <c r="D693" s="74" t="s">
        <v>455</v>
      </c>
      <c r="E693" s="73">
        <v>94359875.099999994</v>
      </c>
      <c r="F693" s="73">
        <v>94359875.099999994</v>
      </c>
      <c r="G693" s="73">
        <v>85435426.650000006</v>
      </c>
      <c r="H693" s="2"/>
    </row>
    <row r="694" spans="1:8" ht="178.5" outlineLevel="1" x14ac:dyDescent="0.25">
      <c r="A694" s="102" t="s">
        <v>1230</v>
      </c>
      <c r="B694" s="74" t="s">
        <v>450</v>
      </c>
      <c r="C694" s="74" t="s">
        <v>867</v>
      </c>
      <c r="D694" s="74" t="s">
        <v>455</v>
      </c>
      <c r="E694" s="73">
        <v>610000</v>
      </c>
      <c r="F694" s="73">
        <v>610000</v>
      </c>
      <c r="G694" s="73">
        <v>531173.28</v>
      </c>
      <c r="H694" s="2"/>
    </row>
    <row r="695" spans="1:8" ht="38.25" outlineLevel="2" x14ac:dyDescent="0.25">
      <c r="A695" s="102" t="s">
        <v>1222</v>
      </c>
      <c r="B695" s="74" t="s">
        <v>450</v>
      </c>
      <c r="C695" s="74" t="s">
        <v>867</v>
      </c>
      <c r="D695" s="74" t="s">
        <v>601</v>
      </c>
      <c r="E695" s="73">
        <v>610000</v>
      </c>
      <c r="F695" s="73">
        <v>610000</v>
      </c>
      <c r="G695" s="73">
        <v>531173.28</v>
      </c>
      <c r="H695" s="2"/>
    </row>
    <row r="696" spans="1:8" ht="51" outlineLevel="1" x14ac:dyDescent="0.25">
      <c r="A696" s="102" t="s">
        <v>1229</v>
      </c>
      <c r="B696" s="74" t="s">
        <v>450</v>
      </c>
      <c r="C696" s="74" t="s">
        <v>865</v>
      </c>
      <c r="D696" s="74" t="s">
        <v>455</v>
      </c>
      <c r="E696" s="73">
        <v>1446235.5</v>
      </c>
      <c r="F696" s="73">
        <v>1446235.5</v>
      </c>
      <c r="G696" s="73">
        <v>1446235.5</v>
      </c>
      <c r="H696" s="2"/>
    </row>
    <row r="697" spans="1:8" ht="38.25" outlineLevel="2" x14ac:dyDescent="0.25">
      <c r="A697" s="102" t="s">
        <v>1222</v>
      </c>
      <c r="B697" s="74" t="s">
        <v>450</v>
      </c>
      <c r="C697" s="74" t="s">
        <v>865</v>
      </c>
      <c r="D697" s="74" t="s">
        <v>601</v>
      </c>
      <c r="E697" s="73">
        <v>1446235.5</v>
      </c>
      <c r="F697" s="73">
        <v>1446235.5</v>
      </c>
      <c r="G697" s="73">
        <v>1446235.5</v>
      </c>
      <c r="H697" s="2"/>
    </row>
    <row r="698" spans="1:8" ht="153" outlineLevel="1" x14ac:dyDescent="0.25">
      <c r="A698" s="102" t="s">
        <v>1228</v>
      </c>
      <c r="B698" s="74" t="s">
        <v>450</v>
      </c>
      <c r="C698" s="74" t="s">
        <v>605</v>
      </c>
      <c r="D698" s="74" t="s">
        <v>455</v>
      </c>
      <c r="E698" s="73">
        <v>295400</v>
      </c>
      <c r="F698" s="73">
        <v>295400</v>
      </c>
      <c r="G698" s="73">
        <v>196730.99</v>
      </c>
      <c r="H698" s="2"/>
    </row>
    <row r="699" spans="1:8" ht="25.5" outlineLevel="2" x14ac:dyDescent="0.25">
      <c r="A699" s="102" t="s">
        <v>1193</v>
      </c>
      <c r="B699" s="74" t="s">
        <v>450</v>
      </c>
      <c r="C699" s="74" t="s">
        <v>605</v>
      </c>
      <c r="D699" s="74" t="s">
        <v>469</v>
      </c>
      <c r="E699" s="73">
        <v>295400</v>
      </c>
      <c r="F699" s="73">
        <v>295400</v>
      </c>
      <c r="G699" s="73">
        <v>196730.99</v>
      </c>
      <c r="H699" s="2"/>
    </row>
    <row r="700" spans="1:8" ht="89.25" outlineLevel="1" x14ac:dyDescent="0.25">
      <c r="A700" s="102" t="s">
        <v>1227</v>
      </c>
      <c r="B700" s="74" t="s">
        <v>450</v>
      </c>
      <c r="C700" s="74" t="s">
        <v>602</v>
      </c>
      <c r="D700" s="74" t="s">
        <v>455</v>
      </c>
      <c r="E700" s="73">
        <v>11816100</v>
      </c>
      <c r="F700" s="73">
        <v>11816100</v>
      </c>
      <c r="G700" s="73">
        <v>8409660.3499999996</v>
      </c>
      <c r="H700" s="2"/>
    </row>
    <row r="701" spans="1:8" ht="38.25" outlineLevel="2" x14ac:dyDescent="0.25">
      <c r="A701" s="102" t="s">
        <v>1222</v>
      </c>
      <c r="B701" s="74" t="s">
        <v>450</v>
      </c>
      <c r="C701" s="74" t="s">
        <v>602</v>
      </c>
      <c r="D701" s="74" t="s">
        <v>601</v>
      </c>
      <c r="E701" s="73">
        <v>11816100</v>
      </c>
      <c r="F701" s="73">
        <v>11816100</v>
      </c>
      <c r="G701" s="73">
        <v>8409660.3499999996</v>
      </c>
      <c r="H701" s="2"/>
    </row>
    <row r="702" spans="1:8" ht="89.25" outlineLevel="1" x14ac:dyDescent="0.25">
      <c r="A702" s="102" t="s">
        <v>1226</v>
      </c>
      <c r="B702" s="74" t="s">
        <v>450</v>
      </c>
      <c r="C702" s="74" t="s">
        <v>863</v>
      </c>
      <c r="D702" s="74" t="s">
        <v>455</v>
      </c>
      <c r="E702" s="73">
        <v>1483400</v>
      </c>
      <c r="F702" s="73">
        <v>1483400</v>
      </c>
      <c r="G702" s="73">
        <v>1270602.03</v>
      </c>
      <c r="H702" s="2"/>
    </row>
    <row r="703" spans="1:8" ht="51" outlineLevel="2" x14ac:dyDescent="0.25">
      <c r="A703" s="102" t="s">
        <v>1213</v>
      </c>
      <c r="B703" s="74" t="s">
        <v>450</v>
      </c>
      <c r="C703" s="74" t="s">
        <v>863</v>
      </c>
      <c r="D703" s="74" t="s">
        <v>594</v>
      </c>
      <c r="E703" s="73">
        <v>1483400</v>
      </c>
      <c r="F703" s="73">
        <v>1483400</v>
      </c>
      <c r="G703" s="73">
        <v>1270602.03</v>
      </c>
      <c r="H703" s="2"/>
    </row>
    <row r="704" spans="1:8" ht="89.25" outlineLevel="1" x14ac:dyDescent="0.25">
      <c r="A704" s="102" t="s">
        <v>1225</v>
      </c>
      <c r="B704" s="74" t="s">
        <v>450</v>
      </c>
      <c r="C704" s="74" t="s">
        <v>861</v>
      </c>
      <c r="D704" s="74" t="s">
        <v>455</v>
      </c>
      <c r="E704" s="73">
        <v>2653339.6</v>
      </c>
      <c r="F704" s="73">
        <v>2653339.6</v>
      </c>
      <c r="G704" s="73">
        <v>2248876.63</v>
      </c>
      <c r="H704" s="2"/>
    </row>
    <row r="705" spans="1:8" ht="38.25" outlineLevel="2" x14ac:dyDescent="0.25">
      <c r="A705" s="102" t="s">
        <v>1222</v>
      </c>
      <c r="B705" s="74" t="s">
        <v>450</v>
      </c>
      <c r="C705" s="74" t="s">
        <v>861</v>
      </c>
      <c r="D705" s="74" t="s">
        <v>601</v>
      </c>
      <c r="E705" s="73">
        <v>2653339.6</v>
      </c>
      <c r="F705" s="73">
        <v>2653339.6</v>
      </c>
      <c r="G705" s="73">
        <v>2248876.63</v>
      </c>
      <c r="H705" s="2"/>
    </row>
    <row r="706" spans="1:8" ht="63.75" outlineLevel="1" x14ac:dyDescent="0.25">
      <c r="A706" s="102" t="s">
        <v>1224</v>
      </c>
      <c r="B706" s="74" t="s">
        <v>450</v>
      </c>
      <c r="C706" s="74" t="s">
        <v>859</v>
      </c>
      <c r="D706" s="74" t="s">
        <v>455</v>
      </c>
      <c r="E706" s="73">
        <v>61984900</v>
      </c>
      <c r="F706" s="73">
        <v>61984900</v>
      </c>
      <c r="G706" s="73">
        <v>57502777.689999998</v>
      </c>
      <c r="H706" s="2"/>
    </row>
    <row r="707" spans="1:8" ht="38.25" outlineLevel="2" x14ac:dyDescent="0.25">
      <c r="A707" s="102" t="s">
        <v>1211</v>
      </c>
      <c r="B707" s="74" t="s">
        <v>450</v>
      </c>
      <c r="C707" s="74" t="s">
        <v>859</v>
      </c>
      <c r="D707" s="74" t="s">
        <v>847</v>
      </c>
      <c r="E707" s="73">
        <v>28194600</v>
      </c>
      <c r="F707" s="73">
        <v>28194600</v>
      </c>
      <c r="G707" s="73">
        <v>27262534.559999999</v>
      </c>
      <c r="H707" s="2"/>
    </row>
    <row r="708" spans="1:8" ht="51" outlineLevel="2" x14ac:dyDescent="0.25">
      <c r="A708" s="102" t="s">
        <v>1213</v>
      </c>
      <c r="B708" s="74" t="s">
        <v>450</v>
      </c>
      <c r="C708" s="74" t="s">
        <v>859</v>
      </c>
      <c r="D708" s="74" t="s">
        <v>594</v>
      </c>
      <c r="E708" s="73">
        <v>900000</v>
      </c>
      <c r="F708" s="73">
        <v>900000</v>
      </c>
      <c r="G708" s="73">
        <v>507235.2</v>
      </c>
      <c r="H708" s="2"/>
    </row>
    <row r="709" spans="1:8" ht="38.25" outlineLevel="2" x14ac:dyDescent="0.25">
      <c r="A709" s="102" t="s">
        <v>1222</v>
      </c>
      <c r="B709" s="74" t="s">
        <v>450</v>
      </c>
      <c r="C709" s="74" t="s">
        <v>859</v>
      </c>
      <c r="D709" s="74" t="s">
        <v>601</v>
      </c>
      <c r="E709" s="73">
        <v>32890300</v>
      </c>
      <c r="F709" s="73">
        <v>32890300</v>
      </c>
      <c r="G709" s="73">
        <v>29733007.93</v>
      </c>
      <c r="H709" s="2"/>
    </row>
    <row r="710" spans="1:8" ht="102" outlineLevel="1" x14ac:dyDescent="0.25">
      <c r="A710" s="102" t="s">
        <v>1223</v>
      </c>
      <c r="B710" s="74" t="s">
        <v>450</v>
      </c>
      <c r="C710" s="74" t="s">
        <v>857</v>
      </c>
      <c r="D710" s="74" t="s">
        <v>455</v>
      </c>
      <c r="E710" s="73">
        <v>562800</v>
      </c>
      <c r="F710" s="73">
        <v>562800</v>
      </c>
      <c r="G710" s="73">
        <v>321670.18</v>
      </c>
      <c r="H710" s="2"/>
    </row>
    <row r="711" spans="1:8" ht="38.25" outlineLevel="2" x14ac:dyDescent="0.25">
      <c r="A711" s="102" t="s">
        <v>1222</v>
      </c>
      <c r="B711" s="74" t="s">
        <v>450</v>
      </c>
      <c r="C711" s="74" t="s">
        <v>857</v>
      </c>
      <c r="D711" s="74" t="s">
        <v>601</v>
      </c>
      <c r="E711" s="73">
        <v>562800</v>
      </c>
      <c r="F711" s="73">
        <v>562800</v>
      </c>
      <c r="G711" s="73">
        <v>321670.18</v>
      </c>
      <c r="H711" s="2"/>
    </row>
    <row r="712" spans="1:8" ht="76.5" outlineLevel="1" x14ac:dyDescent="0.25">
      <c r="A712" s="102" t="s">
        <v>1221</v>
      </c>
      <c r="B712" s="74" t="s">
        <v>450</v>
      </c>
      <c r="C712" s="74" t="s">
        <v>449</v>
      </c>
      <c r="D712" s="74" t="s">
        <v>455</v>
      </c>
      <c r="E712" s="73">
        <v>13507700</v>
      </c>
      <c r="F712" s="73">
        <v>13507700</v>
      </c>
      <c r="G712" s="73">
        <v>13507700</v>
      </c>
      <c r="H712" s="2"/>
    </row>
    <row r="713" spans="1:8" ht="51" outlineLevel="2" x14ac:dyDescent="0.25">
      <c r="A713" s="102" t="s">
        <v>1220</v>
      </c>
      <c r="B713" s="74" t="s">
        <v>450</v>
      </c>
      <c r="C713" s="74" t="s">
        <v>449</v>
      </c>
      <c r="D713" s="74" t="s">
        <v>448</v>
      </c>
      <c r="E713" s="73">
        <v>13507700</v>
      </c>
      <c r="F713" s="73">
        <v>13507700</v>
      </c>
      <c r="G713" s="73">
        <v>13507700</v>
      </c>
      <c r="H713" s="2"/>
    </row>
    <row r="714" spans="1:8" ht="25.5" x14ac:dyDescent="0.25">
      <c r="A714" s="102" t="s">
        <v>1219</v>
      </c>
      <c r="B714" s="74" t="s">
        <v>590</v>
      </c>
      <c r="C714" s="74" t="s">
        <v>457</v>
      </c>
      <c r="D714" s="74" t="s">
        <v>455</v>
      </c>
      <c r="E714" s="73">
        <v>10232572.52</v>
      </c>
      <c r="F714" s="73">
        <v>10232572.52</v>
      </c>
      <c r="G714" s="73">
        <v>9261216.1500000004</v>
      </c>
      <c r="H714" s="2"/>
    </row>
    <row r="715" spans="1:8" ht="76.5" outlineLevel="1" x14ac:dyDescent="0.25">
      <c r="A715" s="102" t="s">
        <v>1218</v>
      </c>
      <c r="B715" s="74" t="s">
        <v>590</v>
      </c>
      <c r="C715" s="74" t="s">
        <v>855</v>
      </c>
      <c r="D715" s="74" t="s">
        <v>455</v>
      </c>
      <c r="E715" s="73">
        <v>120000</v>
      </c>
      <c r="F715" s="73">
        <v>120000</v>
      </c>
      <c r="G715" s="73">
        <v>0</v>
      </c>
      <c r="H715" s="2"/>
    </row>
    <row r="716" spans="1:8" ht="38.25" outlineLevel="2" x14ac:dyDescent="0.25">
      <c r="A716" s="102" t="s">
        <v>1203</v>
      </c>
      <c r="B716" s="74" t="s">
        <v>590</v>
      </c>
      <c r="C716" s="74" t="s">
        <v>855</v>
      </c>
      <c r="D716" s="74" t="s">
        <v>584</v>
      </c>
      <c r="E716" s="73">
        <v>120000</v>
      </c>
      <c r="F716" s="73">
        <v>120000</v>
      </c>
      <c r="G716" s="73">
        <v>0</v>
      </c>
      <c r="H716" s="2"/>
    </row>
    <row r="717" spans="1:8" ht="63.75" outlineLevel="1" x14ac:dyDescent="0.25">
      <c r="A717" s="102" t="s">
        <v>1217</v>
      </c>
      <c r="B717" s="74" t="s">
        <v>590</v>
      </c>
      <c r="C717" s="74" t="s">
        <v>853</v>
      </c>
      <c r="D717" s="74" t="s">
        <v>455</v>
      </c>
      <c r="E717" s="73">
        <v>3888070</v>
      </c>
      <c r="F717" s="73">
        <v>3888070</v>
      </c>
      <c r="G717" s="73">
        <v>3888070</v>
      </c>
      <c r="H717" s="2"/>
    </row>
    <row r="718" spans="1:8" ht="38.25" outlineLevel="2" x14ac:dyDescent="0.25">
      <c r="A718" s="102" t="s">
        <v>1203</v>
      </c>
      <c r="B718" s="74" t="s">
        <v>590</v>
      </c>
      <c r="C718" s="74" t="s">
        <v>853</v>
      </c>
      <c r="D718" s="74" t="s">
        <v>584</v>
      </c>
      <c r="E718" s="73">
        <v>3888070</v>
      </c>
      <c r="F718" s="73">
        <v>3888070</v>
      </c>
      <c r="G718" s="73">
        <v>3888070</v>
      </c>
      <c r="H718" s="2"/>
    </row>
    <row r="719" spans="1:8" ht="76.5" outlineLevel="1" x14ac:dyDescent="0.25">
      <c r="A719" s="102" t="s">
        <v>1216</v>
      </c>
      <c r="B719" s="74" t="s">
        <v>590</v>
      </c>
      <c r="C719" s="74" t="s">
        <v>598</v>
      </c>
      <c r="D719" s="74" t="s">
        <v>455</v>
      </c>
      <c r="E719" s="73">
        <v>129500</v>
      </c>
      <c r="F719" s="73">
        <v>129500</v>
      </c>
      <c r="G719" s="73">
        <v>129500</v>
      </c>
      <c r="H719" s="2"/>
    </row>
    <row r="720" spans="1:8" ht="51" outlineLevel="2" x14ac:dyDescent="0.25">
      <c r="A720" s="102" t="s">
        <v>1213</v>
      </c>
      <c r="B720" s="74" t="s">
        <v>590</v>
      </c>
      <c r="C720" s="74" t="s">
        <v>598</v>
      </c>
      <c r="D720" s="74" t="s">
        <v>594</v>
      </c>
      <c r="E720" s="73">
        <v>129500</v>
      </c>
      <c r="F720" s="73">
        <v>129500</v>
      </c>
      <c r="G720" s="73">
        <v>129500</v>
      </c>
      <c r="H720" s="2"/>
    </row>
    <row r="721" spans="1:8" ht="51" outlineLevel="1" x14ac:dyDescent="0.25">
      <c r="A721" s="102" t="s">
        <v>1215</v>
      </c>
      <c r="B721" s="74" t="s">
        <v>590</v>
      </c>
      <c r="C721" s="74" t="s">
        <v>851</v>
      </c>
      <c r="D721" s="74" t="s">
        <v>455</v>
      </c>
      <c r="E721" s="73">
        <v>1055800</v>
      </c>
      <c r="F721" s="73">
        <v>1055800</v>
      </c>
      <c r="G721" s="73">
        <v>1055800</v>
      </c>
      <c r="H721" s="2"/>
    </row>
    <row r="722" spans="1:8" ht="51" outlineLevel="2" x14ac:dyDescent="0.25">
      <c r="A722" s="102" t="s">
        <v>1213</v>
      </c>
      <c r="B722" s="74" t="s">
        <v>590</v>
      </c>
      <c r="C722" s="74" t="s">
        <v>851</v>
      </c>
      <c r="D722" s="74" t="s">
        <v>594</v>
      </c>
      <c r="E722" s="73">
        <v>1055800</v>
      </c>
      <c r="F722" s="73">
        <v>1055800</v>
      </c>
      <c r="G722" s="73">
        <v>1055800</v>
      </c>
      <c r="H722" s="2"/>
    </row>
    <row r="723" spans="1:8" ht="165.75" outlineLevel="1" x14ac:dyDescent="0.25">
      <c r="A723" s="102" t="s">
        <v>1214</v>
      </c>
      <c r="B723" s="74" t="s">
        <v>590</v>
      </c>
      <c r="C723" s="74" t="s">
        <v>595</v>
      </c>
      <c r="D723" s="74" t="s">
        <v>455</v>
      </c>
      <c r="E723" s="73">
        <v>2277626.52</v>
      </c>
      <c r="F723" s="73">
        <v>2277626.52</v>
      </c>
      <c r="G723" s="73">
        <v>1941219.15</v>
      </c>
      <c r="H723" s="2"/>
    </row>
    <row r="724" spans="1:8" ht="51" outlineLevel="2" x14ac:dyDescent="0.25">
      <c r="A724" s="102" t="s">
        <v>1213</v>
      </c>
      <c r="B724" s="74" t="s">
        <v>590</v>
      </c>
      <c r="C724" s="74" t="s">
        <v>595</v>
      </c>
      <c r="D724" s="74" t="s">
        <v>594</v>
      </c>
      <c r="E724" s="73">
        <v>2277626.52</v>
      </c>
      <c r="F724" s="73">
        <v>2277626.52</v>
      </c>
      <c r="G724" s="73">
        <v>1941219.15</v>
      </c>
      <c r="H724" s="2"/>
    </row>
    <row r="725" spans="1:8" ht="38.25" outlineLevel="1" x14ac:dyDescent="0.25">
      <c r="A725" s="102" t="s">
        <v>1212</v>
      </c>
      <c r="B725" s="74" t="s">
        <v>590</v>
      </c>
      <c r="C725" s="74" t="s">
        <v>848</v>
      </c>
      <c r="D725" s="74" t="s">
        <v>455</v>
      </c>
      <c r="E725" s="73">
        <v>1035000</v>
      </c>
      <c r="F725" s="73">
        <v>1035000</v>
      </c>
      <c r="G725" s="73">
        <v>1035000</v>
      </c>
      <c r="H725" s="2"/>
    </row>
    <row r="726" spans="1:8" ht="38.25" outlineLevel="2" x14ac:dyDescent="0.25">
      <c r="A726" s="102" t="s">
        <v>1211</v>
      </c>
      <c r="B726" s="74" t="s">
        <v>590</v>
      </c>
      <c r="C726" s="74" t="s">
        <v>848</v>
      </c>
      <c r="D726" s="74" t="s">
        <v>847</v>
      </c>
      <c r="E726" s="73">
        <v>1035000</v>
      </c>
      <c r="F726" s="73">
        <v>1035000</v>
      </c>
      <c r="G726" s="73">
        <v>1035000</v>
      </c>
      <c r="H726" s="2"/>
    </row>
    <row r="727" spans="1:8" ht="242.25" outlineLevel="1" x14ac:dyDescent="0.25">
      <c r="A727" s="102" t="s">
        <v>1210</v>
      </c>
      <c r="B727" s="74" t="s">
        <v>590</v>
      </c>
      <c r="C727" s="74" t="s">
        <v>845</v>
      </c>
      <c r="D727" s="74" t="s">
        <v>455</v>
      </c>
      <c r="E727" s="73">
        <v>378244</v>
      </c>
      <c r="F727" s="73">
        <v>378244</v>
      </c>
      <c r="G727" s="73">
        <v>376291</v>
      </c>
      <c r="H727" s="2"/>
    </row>
    <row r="728" spans="1:8" ht="76.5" outlineLevel="2" x14ac:dyDescent="0.25">
      <c r="A728" s="102" t="s">
        <v>1177</v>
      </c>
      <c r="B728" s="74" t="s">
        <v>590</v>
      </c>
      <c r="C728" s="74" t="s">
        <v>845</v>
      </c>
      <c r="D728" s="74" t="s">
        <v>828</v>
      </c>
      <c r="E728" s="73">
        <v>378244</v>
      </c>
      <c r="F728" s="73">
        <v>378244</v>
      </c>
      <c r="G728" s="73">
        <v>376291</v>
      </c>
      <c r="H728" s="2"/>
    </row>
    <row r="729" spans="1:8" ht="280.5" outlineLevel="1" x14ac:dyDescent="0.25">
      <c r="A729" s="102" t="s">
        <v>1209</v>
      </c>
      <c r="B729" s="74" t="s">
        <v>590</v>
      </c>
      <c r="C729" s="74" t="s">
        <v>843</v>
      </c>
      <c r="D729" s="74" t="s">
        <v>455</v>
      </c>
      <c r="E729" s="73">
        <v>66122</v>
      </c>
      <c r="F729" s="73">
        <v>66122</v>
      </c>
      <c r="G729" s="73">
        <v>63126</v>
      </c>
      <c r="H729" s="2"/>
    </row>
    <row r="730" spans="1:8" ht="76.5" outlineLevel="2" x14ac:dyDescent="0.25">
      <c r="A730" s="102" t="s">
        <v>1177</v>
      </c>
      <c r="B730" s="74" t="s">
        <v>590</v>
      </c>
      <c r="C730" s="74" t="s">
        <v>843</v>
      </c>
      <c r="D730" s="74" t="s">
        <v>828</v>
      </c>
      <c r="E730" s="73">
        <v>66122</v>
      </c>
      <c r="F730" s="73">
        <v>66122</v>
      </c>
      <c r="G730" s="73">
        <v>63126</v>
      </c>
      <c r="H730" s="2"/>
    </row>
    <row r="731" spans="1:8" ht="63.75" outlineLevel="1" x14ac:dyDescent="0.25">
      <c r="A731" s="102" t="s">
        <v>1208</v>
      </c>
      <c r="B731" s="74" t="s">
        <v>590</v>
      </c>
      <c r="C731" s="74" t="s">
        <v>592</v>
      </c>
      <c r="D731" s="74" t="s">
        <v>455</v>
      </c>
      <c r="E731" s="73">
        <v>754282.15</v>
      </c>
      <c r="F731" s="73">
        <v>754282.15</v>
      </c>
      <c r="G731" s="73">
        <v>501936.5</v>
      </c>
      <c r="H731" s="2"/>
    </row>
    <row r="732" spans="1:8" ht="25.5" outlineLevel="2" x14ac:dyDescent="0.25">
      <c r="A732" s="102" t="s">
        <v>1193</v>
      </c>
      <c r="B732" s="74" t="s">
        <v>590</v>
      </c>
      <c r="C732" s="74" t="s">
        <v>592</v>
      </c>
      <c r="D732" s="74" t="s">
        <v>469</v>
      </c>
      <c r="E732" s="73">
        <v>566035.65</v>
      </c>
      <c r="F732" s="73">
        <v>566035.65</v>
      </c>
      <c r="G732" s="73">
        <v>313690</v>
      </c>
      <c r="H732" s="2"/>
    </row>
    <row r="733" spans="1:8" ht="51" outlineLevel="2" x14ac:dyDescent="0.25">
      <c r="A733" s="102" t="s">
        <v>1206</v>
      </c>
      <c r="B733" s="74" t="s">
        <v>590</v>
      </c>
      <c r="C733" s="74" t="s">
        <v>592</v>
      </c>
      <c r="D733" s="74" t="s">
        <v>487</v>
      </c>
      <c r="E733" s="73">
        <v>188246.5</v>
      </c>
      <c r="F733" s="73">
        <v>188246.5</v>
      </c>
      <c r="G733" s="73">
        <v>188246.5</v>
      </c>
      <c r="H733" s="2"/>
    </row>
    <row r="734" spans="1:8" ht="63.75" outlineLevel="1" x14ac:dyDescent="0.25">
      <c r="A734" s="102" t="s">
        <v>1207</v>
      </c>
      <c r="B734" s="74" t="s">
        <v>590</v>
      </c>
      <c r="C734" s="74" t="s">
        <v>589</v>
      </c>
      <c r="D734" s="74" t="s">
        <v>455</v>
      </c>
      <c r="E734" s="73">
        <v>527927.85</v>
      </c>
      <c r="F734" s="73">
        <v>527927.85</v>
      </c>
      <c r="G734" s="73">
        <v>270273.5</v>
      </c>
      <c r="H734" s="2"/>
    </row>
    <row r="735" spans="1:8" ht="25.5" outlineLevel="2" x14ac:dyDescent="0.25">
      <c r="A735" s="102" t="s">
        <v>1193</v>
      </c>
      <c r="B735" s="74" t="s">
        <v>590</v>
      </c>
      <c r="C735" s="74" t="s">
        <v>589</v>
      </c>
      <c r="D735" s="74" t="s">
        <v>469</v>
      </c>
      <c r="E735" s="73">
        <v>426564.35</v>
      </c>
      <c r="F735" s="73">
        <v>426564.35</v>
      </c>
      <c r="G735" s="73">
        <v>168910</v>
      </c>
      <c r="H735" s="2"/>
    </row>
    <row r="736" spans="1:8" ht="51" outlineLevel="2" x14ac:dyDescent="0.25">
      <c r="A736" s="102" t="s">
        <v>1206</v>
      </c>
      <c r="B736" s="74" t="s">
        <v>590</v>
      </c>
      <c r="C736" s="74" t="s">
        <v>589</v>
      </c>
      <c r="D736" s="74" t="s">
        <v>487</v>
      </c>
      <c r="E736" s="73">
        <v>101363.5</v>
      </c>
      <c r="F736" s="73">
        <v>101363.5</v>
      </c>
      <c r="G736" s="73">
        <v>101363.5</v>
      </c>
      <c r="H736" s="2"/>
    </row>
    <row r="737" spans="1:8" x14ac:dyDescent="0.25">
      <c r="A737" s="102" t="s">
        <v>1205</v>
      </c>
      <c r="B737" s="74" t="s">
        <v>567</v>
      </c>
      <c r="C737" s="74" t="s">
        <v>457</v>
      </c>
      <c r="D737" s="74" t="s">
        <v>455</v>
      </c>
      <c r="E737" s="73">
        <f>182933809.13-33000</f>
        <v>182900809.13</v>
      </c>
      <c r="F737" s="73">
        <v>182933809.13</v>
      </c>
      <c r="G737" s="73">
        <v>182495850.84</v>
      </c>
      <c r="H737" s="2"/>
    </row>
    <row r="738" spans="1:8" ht="76.5" outlineLevel="1" x14ac:dyDescent="0.25">
      <c r="A738" s="102" t="s">
        <v>1204</v>
      </c>
      <c r="B738" s="74" t="s">
        <v>567</v>
      </c>
      <c r="C738" s="74" t="s">
        <v>585</v>
      </c>
      <c r="D738" s="74" t="s">
        <v>455</v>
      </c>
      <c r="E738" s="73">
        <v>282513</v>
      </c>
      <c r="F738" s="73">
        <v>282513</v>
      </c>
      <c r="G738" s="73">
        <v>282513</v>
      </c>
      <c r="H738" s="2"/>
    </row>
    <row r="739" spans="1:8" ht="38.25" outlineLevel="2" x14ac:dyDescent="0.25">
      <c r="A739" s="102" t="s">
        <v>1203</v>
      </c>
      <c r="B739" s="74" t="s">
        <v>567</v>
      </c>
      <c r="C739" s="74" t="s">
        <v>585</v>
      </c>
      <c r="D739" s="74" t="s">
        <v>584</v>
      </c>
      <c r="E739" s="73">
        <v>282513</v>
      </c>
      <c r="F739" s="73">
        <v>282513</v>
      </c>
      <c r="G739" s="73">
        <v>282513</v>
      </c>
      <c r="H739" s="2"/>
    </row>
    <row r="740" spans="1:8" ht="51" outlineLevel="1" x14ac:dyDescent="0.25">
      <c r="A740" s="102" t="s">
        <v>1202</v>
      </c>
      <c r="B740" s="74" t="s">
        <v>567</v>
      </c>
      <c r="C740" s="74" t="s">
        <v>582</v>
      </c>
      <c r="D740" s="74" t="s">
        <v>455</v>
      </c>
      <c r="E740" s="73">
        <v>47593.33</v>
      </c>
      <c r="F740" s="73">
        <v>47593.33</v>
      </c>
      <c r="G740" s="73">
        <v>47593.33</v>
      </c>
      <c r="H740" s="2"/>
    </row>
    <row r="741" spans="1:8" ht="25.5" outlineLevel="2" x14ac:dyDescent="0.25">
      <c r="A741" s="102" t="s">
        <v>1184</v>
      </c>
      <c r="B741" s="74" t="s">
        <v>567</v>
      </c>
      <c r="C741" s="74" t="s">
        <v>582</v>
      </c>
      <c r="D741" s="74" t="s">
        <v>543</v>
      </c>
      <c r="E741" s="73">
        <v>47593.33</v>
      </c>
      <c r="F741" s="73">
        <v>47593.33</v>
      </c>
      <c r="G741" s="73">
        <v>47593.33</v>
      </c>
      <c r="H741" s="2"/>
    </row>
    <row r="742" spans="1:8" ht="114.75" outlineLevel="1" x14ac:dyDescent="0.25">
      <c r="A742" s="102" t="s">
        <v>1201</v>
      </c>
      <c r="B742" s="74" t="s">
        <v>567</v>
      </c>
      <c r="C742" s="74" t="s">
        <v>580</v>
      </c>
      <c r="D742" s="74" t="s">
        <v>455</v>
      </c>
      <c r="E742" s="73">
        <v>621377.78</v>
      </c>
      <c r="F742" s="73">
        <v>621377.78</v>
      </c>
      <c r="G742" s="73">
        <v>191917.34</v>
      </c>
      <c r="H742" s="2"/>
    </row>
    <row r="743" spans="1:8" ht="25.5" outlineLevel="2" x14ac:dyDescent="0.25">
      <c r="A743" s="102" t="s">
        <v>1184</v>
      </c>
      <c r="B743" s="74" t="s">
        <v>567</v>
      </c>
      <c r="C743" s="74" t="s">
        <v>580</v>
      </c>
      <c r="D743" s="74" t="s">
        <v>543</v>
      </c>
      <c r="E743" s="73">
        <v>621377.78</v>
      </c>
      <c r="F743" s="73">
        <v>621377.78</v>
      </c>
      <c r="G743" s="73">
        <v>191917.34</v>
      </c>
      <c r="H743" s="2"/>
    </row>
    <row r="744" spans="1:8" ht="38.25" outlineLevel="1" x14ac:dyDescent="0.25">
      <c r="A744" s="102" t="s">
        <v>1200</v>
      </c>
      <c r="B744" s="74" t="s">
        <v>567</v>
      </c>
      <c r="C744" s="74" t="s">
        <v>578</v>
      </c>
      <c r="D744" s="74" t="s">
        <v>455</v>
      </c>
      <c r="E744" s="73">
        <v>34152661.939999998</v>
      </c>
      <c r="F744" s="73">
        <v>34152661.939999998</v>
      </c>
      <c r="G744" s="73">
        <v>34152661.939999998</v>
      </c>
      <c r="H744" s="2"/>
    </row>
    <row r="745" spans="1:8" ht="25.5" outlineLevel="2" x14ac:dyDescent="0.25">
      <c r="A745" s="102" t="s">
        <v>1184</v>
      </c>
      <c r="B745" s="74" t="s">
        <v>567</v>
      </c>
      <c r="C745" s="74" t="s">
        <v>578</v>
      </c>
      <c r="D745" s="74" t="s">
        <v>543</v>
      </c>
      <c r="E745" s="73">
        <v>34152661.939999998</v>
      </c>
      <c r="F745" s="73">
        <v>34152661.939999998</v>
      </c>
      <c r="G745" s="73">
        <v>34152661.939999998</v>
      </c>
      <c r="H745" s="2"/>
    </row>
    <row r="746" spans="1:8" ht="51" outlineLevel="1" x14ac:dyDescent="0.25">
      <c r="A746" s="102" t="s">
        <v>1199</v>
      </c>
      <c r="B746" s="74" t="s">
        <v>567</v>
      </c>
      <c r="C746" s="74" t="s">
        <v>576</v>
      </c>
      <c r="D746" s="74" t="s">
        <v>455</v>
      </c>
      <c r="E746" s="73">
        <v>1851359.4</v>
      </c>
      <c r="F746" s="73">
        <v>1851359.4</v>
      </c>
      <c r="G746" s="73">
        <v>1843684.7</v>
      </c>
      <c r="H746" s="2"/>
    </row>
    <row r="747" spans="1:8" ht="25.5" outlineLevel="2" x14ac:dyDescent="0.25">
      <c r="A747" s="102" t="s">
        <v>1184</v>
      </c>
      <c r="B747" s="74" t="s">
        <v>567</v>
      </c>
      <c r="C747" s="74" t="s">
        <v>576</v>
      </c>
      <c r="D747" s="74" t="s">
        <v>543</v>
      </c>
      <c r="E747" s="73">
        <v>1851359.4</v>
      </c>
      <c r="F747" s="73">
        <v>1851359.4</v>
      </c>
      <c r="G747" s="73">
        <v>1843684.7</v>
      </c>
      <c r="H747" s="2"/>
    </row>
    <row r="748" spans="1:8" ht="38.25" outlineLevel="1" x14ac:dyDescent="0.25">
      <c r="A748" s="102" t="s">
        <v>1198</v>
      </c>
      <c r="B748" s="74" t="s">
        <v>567</v>
      </c>
      <c r="C748" s="74" t="s">
        <v>574</v>
      </c>
      <c r="D748" s="74" t="s">
        <v>455</v>
      </c>
      <c r="E748" s="73">
        <v>3520469</v>
      </c>
      <c r="F748" s="73">
        <v>3520469</v>
      </c>
      <c r="G748" s="73">
        <v>3520469</v>
      </c>
      <c r="H748" s="2"/>
    </row>
    <row r="749" spans="1:8" ht="25.5" outlineLevel="2" x14ac:dyDescent="0.25">
      <c r="A749" s="102" t="s">
        <v>1184</v>
      </c>
      <c r="B749" s="74" t="s">
        <v>567</v>
      </c>
      <c r="C749" s="74" t="s">
        <v>574</v>
      </c>
      <c r="D749" s="74" t="s">
        <v>543</v>
      </c>
      <c r="E749" s="73">
        <v>3520469</v>
      </c>
      <c r="F749" s="73">
        <v>3520469</v>
      </c>
      <c r="G749" s="73">
        <v>3520469</v>
      </c>
      <c r="H749" s="2"/>
    </row>
    <row r="750" spans="1:8" ht="76.5" outlineLevel="1" x14ac:dyDescent="0.25">
      <c r="A750" s="102" t="s">
        <v>1196</v>
      </c>
      <c r="B750" s="74" t="s">
        <v>567</v>
      </c>
      <c r="C750" s="74" t="s">
        <v>573</v>
      </c>
      <c r="D750" s="74" t="s">
        <v>455</v>
      </c>
      <c r="E750" s="73">
        <f>811030.67-33000</f>
        <v>778030.67</v>
      </c>
      <c r="F750" s="73">
        <v>811030.67</v>
      </c>
      <c r="G750" s="73">
        <v>810207.52</v>
      </c>
      <c r="H750" s="2"/>
    </row>
    <row r="751" spans="1:8" ht="25.5" outlineLevel="2" x14ac:dyDescent="0.25">
      <c r="A751" s="102" t="s">
        <v>1184</v>
      </c>
      <c r="B751" s="74" t="s">
        <v>567</v>
      </c>
      <c r="C751" s="74" t="s">
        <v>573</v>
      </c>
      <c r="D751" s="74" t="s">
        <v>543</v>
      </c>
      <c r="E751" s="73">
        <f>811030.67-33000</f>
        <v>778030.67</v>
      </c>
      <c r="F751" s="73">
        <v>811030.67</v>
      </c>
      <c r="G751" s="73">
        <v>810207.52</v>
      </c>
      <c r="H751" s="2"/>
    </row>
    <row r="752" spans="1:8" ht="25.5" outlineLevel="1" x14ac:dyDescent="0.25">
      <c r="A752" s="102" t="s">
        <v>1197</v>
      </c>
      <c r="B752" s="74" t="s">
        <v>567</v>
      </c>
      <c r="C752" s="74" t="s">
        <v>571</v>
      </c>
      <c r="D752" s="74" t="s">
        <v>455</v>
      </c>
      <c r="E752" s="73">
        <v>108607097.18000001</v>
      </c>
      <c r="F752" s="73">
        <v>108607097.18000001</v>
      </c>
      <c r="G752" s="73">
        <v>108607097.18000001</v>
      </c>
      <c r="H752" s="2"/>
    </row>
    <row r="753" spans="1:8" ht="76.5" outlineLevel="2" x14ac:dyDescent="0.25">
      <c r="A753" s="102" t="s">
        <v>1187</v>
      </c>
      <c r="B753" s="74" t="s">
        <v>567</v>
      </c>
      <c r="C753" s="74" t="s">
        <v>571</v>
      </c>
      <c r="D753" s="74" t="s">
        <v>553</v>
      </c>
      <c r="E753" s="73">
        <v>108607097.18000001</v>
      </c>
      <c r="F753" s="73">
        <v>108607097.18000001</v>
      </c>
      <c r="G753" s="73">
        <v>108607097.18000001</v>
      </c>
      <c r="H753" s="2"/>
    </row>
    <row r="754" spans="1:8" ht="76.5" outlineLevel="1" x14ac:dyDescent="0.25">
      <c r="A754" s="102" t="s">
        <v>1196</v>
      </c>
      <c r="B754" s="74" t="s">
        <v>567</v>
      </c>
      <c r="C754" s="74" t="s">
        <v>569</v>
      </c>
      <c r="D754" s="74" t="s">
        <v>455</v>
      </c>
      <c r="E754" s="73">
        <v>233612.19</v>
      </c>
      <c r="F754" s="73">
        <v>233612.19</v>
      </c>
      <c r="G754" s="73">
        <v>233612.19</v>
      </c>
      <c r="H754" s="2"/>
    </row>
    <row r="755" spans="1:8" ht="25.5" outlineLevel="2" x14ac:dyDescent="0.25">
      <c r="A755" s="102" t="s">
        <v>1184</v>
      </c>
      <c r="B755" s="74" t="s">
        <v>567</v>
      </c>
      <c r="C755" s="74" t="s">
        <v>569</v>
      </c>
      <c r="D755" s="74" t="s">
        <v>543</v>
      </c>
      <c r="E755" s="73">
        <v>233612.19</v>
      </c>
      <c r="F755" s="73">
        <v>233612.19</v>
      </c>
      <c r="G755" s="73">
        <v>233612.19</v>
      </c>
      <c r="H755" s="2"/>
    </row>
    <row r="756" spans="1:8" ht="25.5" outlineLevel="1" x14ac:dyDescent="0.25">
      <c r="A756" s="102" t="s">
        <v>1195</v>
      </c>
      <c r="B756" s="74" t="s">
        <v>567</v>
      </c>
      <c r="C756" s="74" t="s">
        <v>566</v>
      </c>
      <c r="D756" s="74" t="s">
        <v>455</v>
      </c>
      <c r="E756" s="73">
        <v>32806094.640000001</v>
      </c>
      <c r="F756" s="73">
        <v>32806094.640000001</v>
      </c>
      <c r="G756" s="73">
        <v>32806094.640000001</v>
      </c>
      <c r="H756" s="2"/>
    </row>
    <row r="757" spans="1:8" ht="76.5" outlineLevel="2" x14ac:dyDescent="0.25">
      <c r="A757" s="102" t="s">
        <v>1187</v>
      </c>
      <c r="B757" s="74" t="s">
        <v>567</v>
      </c>
      <c r="C757" s="74" t="s">
        <v>566</v>
      </c>
      <c r="D757" s="74" t="s">
        <v>553</v>
      </c>
      <c r="E757" s="73">
        <v>32806094.640000001</v>
      </c>
      <c r="F757" s="73">
        <v>32806094.640000001</v>
      </c>
      <c r="G757" s="73">
        <v>32806094.640000001</v>
      </c>
      <c r="H757" s="2"/>
    </row>
    <row r="758" spans="1:8" ht="38.25" outlineLevel="1" x14ac:dyDescent="0.25">
      <c r="A758" s="102" t="s">
        <v>1194</v>
      </c>
      <c r="B758" s="74" t="s">
        <v>567</v>
      </c>
      <c r="C758" s="74" t="s">
        <v>841</v>
      </c>
      <c r="D758" s="74" t="s">
        <v>455</v>
      </c>
      <c r="E758" s="73">
        <v>0</v>
      </c>
      <c r="F758" s="73">
        <v>0</v>
      </c>
      <c r="G758" s="73">
        <v>0</v>
      </c>
      <c r="H758" s="2"/>
    </row>
    <row r="759" spans="1:8" ht="25.5" outlineLevel="2" x14ac:dyDescent="0.25">
      <c r="A759" s="102" t="s">
        <v>1193</v>
      </c>
      <c r="B759" s="74" t="s">
        <v>567</v>
      </c>
      <c r="C759" s="74" t="s">
        <v>841</v>
      </c>
      <c r="D759" s="74" t="s">
        <v>469</v>
      </c>
      <c r="E759" s="73">
        <v>0</v>
      </c>
      <c r="F759" s="73">
        <v>0</v>
      </c>
      <c r="G759" s="73">
        <v>0</v>
      </c>
      <c r="H759" s="2"/>
    </row>
    <row r="760" spans="1:8" x14ac:dyDescent="0.25">
      <c r="A760" s="102" t="s">
        <v>1192</v>
      </c>
      <c r="B760" s="74" t="s">
        <v>559</v>
      </c>
      <c r="C760" s="74" t="s">
        <v>457</v>
      </c>
      <c r="D760" s="74" t="s">
        <v>455</v>
      </c>
      <c r="E760" s="73">
        <v>6552445.5499999998</v>
      </c>
      <c r="F760" s="73">
        <v>6552445.5499999998</v>
      </c>
      <c r="G760" s="73">
        <v>6552445.5499999998</v>
      </c>
      <c r="H760" s="2"/>
    </row>
    <row r="761" spans="1:8" ht="51" outlineLevel="1" x14ac:dyDescent="0.25">
      <c r="A761" s="102" t="s">
        <v>1191</v>
      </c>
      <c r="B761" s="74" t="s">
        <v>559</v>
      </c>
      <c r="C761" s="74" t="s">
        <v>563</v>
      </c>
      <c r="D761" s="74" t="s">
        <v>455</v>
      </c>
      <c r="E761" s="73">
        <v>3185939.61</v>
      </c>
      <c r="F761" s="73">
        <v>3185939.61</v>
      </c>
      <c r="G761" s="73">
        <v>3185939.61</v>
      </c>
      <c r="H761" s="2"/>
    </row>
    <row r="762" spans="1:8" ht="25.5" outlineLevel="2" x14ac:dyDescent="0.25">
      <c r="A762" s="102" t="s">
        <v>1184</v>
      </c>
      <c r="B762" s="74" t="s">
        <v>559</v>
      </c>
      <c r="C762" s="74" t="s">
        <v>563</v>
      </c>
      <c r="D762" s="74" t="s">
        <v>543</v>
      </c>
      <c r="E762" s="73">
        <v>3185939.61</v>
      </c>
      <c r="F762" s="73">
        <v>3185939.61</v>
      </c>
      <c r="G762" s="73">
        <v>3185939.61</v>
      </c>
      <c r="H762" s="2"/>
    </row>
    <row r="763" spans="1:8" ht="76.5" outlineLevel="1" x14ac:dyDescent="0.25">
      <c r="A763" s="102" t="s">
        <v>1190</v>
      </c>
      <c r="B763" s="74" t="s">
        <v>559</v>
      </c>
      <c r="C763" s="74" t="s">
        <v>561</v>
      </c>
      <c r="D763" s="74" t="s">
        <v>455</v>
      </c>
      <c r="E763" s="73">
        <v>1651000</v>
      </c>
      <c r="F763" s="73">
        <v>1651000</v>
      </c>
      <c r="G763" s="73">
        <v>1651000</v>
      </c>
      <c r="H763" s="2"/>
    </row>
    <row r="764" spans="1:8" ht="25.5" outlineLevel="2" x14ac:dyDescent="0.25">
      <c r="A764" s="102" t="s">
        <v>1184</v>
      </c>
      <c r="B764" s="74" t="s">
        <v>559</v>
      </c>
      <c r="C764" s="74" t="s">
        <v>561</v>
      </c>
      <c r="D764" s="74" t="s">
        <v>543</v>
      </c>
      <c r="E764" s="73">
        <v>1651000</v>
      </c>
      <c r="F764" s="73">
        <v>1651000</v>
      </c>
      <c r="G764" s="73">
        <v>1651000</v>
      </c>
      <c r="H764" s="2"/>
    </row>
    <row r="765" spans="1:8" ht="51" outlineLevel="1" x14ac:dyDescent="0.25">
      <c r="A765" s="102" t="s">
        <v>1189</v>
      </c>
      <c r="B765" s="74" t="s">
        <v>559</v>
      </c>
      <c r="C765" s="74" t="s">
        <v>558</v>
      </c>
      <c r="D765" s="74" t="s">
        <v>455</v>
      </c>
      <c r="E765" s="73">
        <v>1715505.94</v>
      </c>
      <c r="F765" s="73">
        <v>1715505.94</v>
      </c>
      <c r="G765" s="73">
        <v>1715505.94</v>
      </c>
      <c r="H765" s="2"/>
    </row>
    <row r="766" spans="1:8" ht="25.5" outlineLevel="2" x14ac:dyDescent="0.25">
      <c r="A766" s="102" t="s">
        <v>1184</v>
      </c>
      <c r="B766" s="74" t="s">
        <v>559</v>
      </c>
      <c r="C766" s="74" t="s">
        <v>558</v>
      </c>
      <c r="D766" s="74" t="s">
        <v>543</v>
      </c>
      <c r="E766" s="73">
        <v>1715505.94</v>
      </c>
      <c r="F766" s="73">
        <v>1715505.94</v>
      </c>
      <c r="G766" s="73">
        <v>1715505.94</v>
      </c>
      <c r="H766" s="2"/>
    </row>
    <row r="767" spans="1:8" x14ac:dyDescent="0.25">
      <c r="A767" s="102" t="s">
        <v>1188</v>
      </c>
      <c r="B767" s="74" t="s">
        <v>545</v>
      </c>
      <c r="C767" s="74" t="s">
        <v>457</v>
      </c>
      <c r="D767" s="74" t="s">
        <v>455</v>
      </c>
      <c r="E767" s="73">
        <v>12948041.539999999</v>
      </c>
      <c r="F767" s="73">
        <v>12948041.539999999</v>
      </c>
      <c r="G767" s="73">
        <v>12948041.539999999</v>
      </c>
      <c r="H767" s="2"/>
    </row>
    <row r="768" spans="1:8" ht="89.25" outlineLevel="1" x14ac:dyDescent="0.25">
      <c r="A768" s="102" t="s">
        <v>1186</v>
      </c>
      <c r="B768" s="74" t="s">
        <v>545</v>
      </c>
      <c r="C768" s="74" t="s">
        <v>556</v>
      </c>
      <c r="D768" s="74" t="s">
        <v>455</v>
      </c>
      <c r="E768" s="73">
        <v>6400000</v>
      </c>
      <c r="F768" s="73">
        <v>6400000</v>
      </c>
      <c r="G768" s="73">
        <v>6400000</v>
      </c>
      <c r="H768" s="2"/>
    </row>
    <row r="769" spans="1:8" ht="76.5" outlineLevel="2" x14ac:dyDescent="0.25">
      <c r="A769" s="102" t="s">
        <v>1187</v>
      </c>
      <c r="B769" s="74" t="s">
        <v>545</v>
      </c>
      <c r="C769" s="74" t="s">
        <v>556</v>
      </c>
      <c r="D769" s="74" t="s">
        <v>553</v>
      </c>
      <c r="E769" s="73">
        <v>6400000</v>
      </c>
      <c r="F769" s="73">
        <v>6400000</v>
      </c>
      <c r="G769" s="73">
        <v>6400000</v>
      </c>
      <c r="H769" s="2"/>
    </row>
    <row r="770" spans="1:8" ht="114.75" outlineLevel="1" x14ac:dyDescent="0.25">
      <c r="A770" s="102" t="s">
        <v>1185</v>
      </c>
      <c r="B770" s="74" t="s">
        <v>545</v>
      </c>
      <c r="C770" s="74" t="s">
        <v>554</v>
      </c>
      <c r="D770" s="74" t="s">
        <v>455</v>
      </c>
      <c r="E770" s="73">
        <v>3446153.85</v>
      </c>
      <c r="F770" s="73">
        <v>3446153.85</v>
      </c>
      <c r="G770" s="73">
        <v>3446153.85</v>
      </c>
      <c r="H770" s="2"/>
    </row>
    <row r="771" spans="1:8" ht="76.5" outlineLevel="2" x14ac:dyDescent="0.25">
      <c r="A771" s="102" t="s">
        <v>1187</v>
      </c>
      <c r="B771" s="74" t="s">
        <v>545</v>
      </c>
      <c r="C771" s="74" t="s">
        <v>554</v>
      </c>
      <c r="D771" s="74" t="s">
        <v>553</v>
      </c>
      <c r="E771" s="73">
        <v>3446153.85</v>
      </c>
      <c r="F771" s="73">
        <v>3446153.85</v>
      </c>
      <c r="G771" s="73">
        <v>3446153.85</v>
      </c>
      <c r="H771" s="2"/>
    </row>
    <row r="772" spans="1:8" ht="89.25" outlineLevel="1" x14ac:dyDescent="0.25">
      <c r="A772" s="102" t="s">
        <v>1186</v>
      </c>
      <c r="B772" s="74" t="s">
        <v>545</v>
      </c>
      <c r="C772" s="74" t="s">
        <v>551</v>
      </c>
      <c r="D772" s="74" t="s">
        <v>455</v>
      </c>
      <c r="E772" s="73">
        <v>2016227</v>
      </c>
      <c r="F772" s="73">
        <v>2016227</v>
      </c>
      <c r="G772" s="73">
        <v>2016227</v>
      </c>
      <c r="H772" s="2"/>
    </row>
    <row r="773" spans="1:8" ht="25.5" outlineLevel="2" x14ac:dyDescent="0.25">
      <c r="A773" s="102" t="s">
        <v>1184</v>
      </c>
      <c r="B773" s="74" t="s">
        <v>545</v>
      </c>
      <c r="C773" s="74" t="s">
        <v>551</v>
      </c>
      <c r="D773" s="74" t="s">
        <v>543</v>
      </c>
      <c r="E773" s="73">
        <v>2016227</v>
      </c>
      <c r="F773" s="73">
        <v>2016227</v>
      </c>
      <c r="G773" s="73">
        <v>2016227</v>
      </c>
      <c r="H773" s="2"/>
    </row>
    <row r="774" spans="1:8" ht="114.75" outlineLevel="1" x14ac:dyDescent="0.25">
      <c r="A774" s="102" t="s">
        <v>1185</v>
      </c>
      <c r="B774" s="74" t="s">
        <v>545</v>
      </c>
      <c r="C774" s="74" t="s">
        <v>544</v>
      </c>
      <c r="D774" s="74" t="s">
        <v>455</v>
      </c>
      <c r="E774" s="73">
        <v>1085660.69</v>
      </c>
      <c r="F774" s="73">
        <v>1085660.69</v>
      </c>
      <c r="G774" s="73">
        <v>1085660.69</v>
      </c>
      <c r="H774" s="2"/>
    </row>
    <row r="775" spans="1:8" ht="25.5" outlineLevel="2" x14ac:dyDescent="0.25">
      <c r="A775" s="102" t="s">
        <v>1184</v>
      </c>
      <c r="B775" s="74" t="s">
        <v>545</v>
      </c>
      <c r="C775" s="74" t="s">
        <v>544</v>
      </c>
      <c r="D775" s="74" t="s">
        <v>543</v>
      </c>
      <c r="E775" s="73">
        <v>1085660.69</v>
      </c>
      <c r="F775" s="73">
        <v>1085660.69</v>
      </c>
      <c r="G775" s="73">
        <v>1085660.69</v>
      </c>
      <c r="H775" s="2"/>
    </row>
    <row r="776" spans="1:8" ht="25.5" x14ac:dyDescent="0.25">
      <c r="A776" s="102" t="s">
        <v>1183</v>
      </c>
      <c r="B776" s="74" t="s">
        <v>836</v>
      </c>
      <c r="C776" s="74" t="s">
        <v>457</v>
      </c>
      <c r="D776" s="74" t="s">
        <v>455</v>
      </c>
      <c r="E776" s="73">
        <v>3419638.57</v>
      </c>
      <c r="F776" s="73">
        <v>3419638.57</v>
      </c>
      <c r="G776" s="73">
        <v>3035749.88</v>
      </c>
      <c r="H776" s="2"/>
    </row>
    <row r="777" spans="1:8" ht="51" outlineLevel="1" x14ac:dyDescent="0.25">
      <c r="A777" s="102" t="s">
        <v>1182</v>
      </c>
      <c r="B777" s="74" t="s">
        <v>836</v>
      </c>
      <c r="C777" s="74" t="s">
        <v>838</v>
      </c>
      <c r="D777" s="74" t="s">
        <v>455</v>
      </c>
      <c r="E777" s="73">
        <v>2222765.0699999998</v>
      </c>
      <c r="F777" s="73">
        <v>2222765.0699999998</v>
      </c>
      <c r="G777" s="73">
        <v>1973237.42</v>
      </c>
      <c r="H777" s="2"/>
    </row>
    <row r="778" spans="1:8" ht="51" outlineLevel="2" x14ac:dyDescent="0.25">
      <c r="A778" s="102" t="s">
        <v>1180</v>
      </c>
      <c r="B778" s="74" t="s">
        <v>836</v>
      </c>
      <c r="C778" s="74" t="s">
        <v>838</v>
      </c>
      <c r="D778" s="74" t="s">
        <v>742</v>
      </c>
      <c r="E778" s="73">
        <v>2222765.0699999998</v>
      </c>
      <c r="F778" s="73">
        <v>2222765.0699999998</v>
      </c>
      <c r="G778" s="73">
        <v>1973237.42</v>
      </c>
      <c r="H778" s="2"/>
    </row>
    <row r="779" spans="1:8" ht="51" outlineLevel="1" x14ac:dyDescent="0.25">
      <c r="A779" s="102" t="s">
        <v>1181</v>
      </c>
      <c r="B779" s="74" t="s">
        <v>836</v>
      </c>
      <c r="C779" s="74" t="s">
        <v>835</v>
      </c>
      <c r="D779" s="74" t="s">
        <v>455</v>
      </c>
      <c r="E779" s="73">
        <v>1196873.5</v>
      </c>
      <c r="F779" s="73">
        <v>1196873.5</v>
      </c>
      <c r="G779" s="73">
        <v>1062512.46</v>
      </c>
      <c r="H779" s="2"/>
    </row>
    <row r="780" spans="1:8" ht="51" outlineLevel="2" x14ac:dyDescent="0.25">
      <c r="A780" s="102" t="s">
        <v>1180</v>
      </c>
      <c r="B780" s="74" t="s">
        <v>836</v>
      </c>
      <c r="C780" s="74" t="s">
        <v>835</v>
      </c>
      <c r="D780" s="74" t="s">
        <v>742</v>
      </c>
      <c r="E780" s="73">
        <v>1196873.5</v>
      </c>
      <c r="F780" s="73">
        <v>1196873.5</v>
      </c>
      <c r="G780" s="73">
        <v>1062512.46</v>
      </c>
      <c r="H780" s="2"/>
    </row>
    <row r="781" spans="1:8" ht="25.5" x14ac:dyDescent="0.25">
      <c r="A781" s="102" t="s">
        <v>1179</v>
      </c>
      <c r="B781" s="74" t="s">
        <v>830</v>
      </c>
      <c r="C781" s="74" t="s">
        <v>457</v>
      </c>
      <c r="D781" s="74" t="s">
        <v>455</v>
      </c>
      <c r="E781" s="73">
        <v>3223774.52</v>
      </c>
      <c r="F781" s="73">
        <v>3223774.52</v>
      </c>
      <c r="G781" s="73">
        <v>2767120.29</v>
      </c>
      <c r="H781" s="2"/>
    </row>
    <row r="782" spans="1:8" ht="165.75" outlineLevel="1" x14ac:dyDescent="0.25">
      <c r="A782" s="102" t="s">
        <v>1178</v>
      </c>
      <c r="B782" s="74" t="s">
        <v>830</v>
      </c>
      <c r="C782" s="74" t="s">
        <v>829</v>
      </c>
      <c r="D782" s="74" t="s">
        <v>455</v>
      </c>
      <c r="E782" s="73">
        <v>3223774.52</v>
      </c>
      <c r="F782" s="73">
        <v>3223774.52</v>
      </c>
      <c r="G782" s="73">
        <v>2767120.29</v>
      </c>
      <c r="H782" s="2"/>
    </row>
    <row r="783" spans="1:8" ht="76.5" outlineLevel="2" x14ac:dyDescent="0.25">
      <c r="A783" s="102" t="s">
        <v>1177</v>
      </c>
      <c r="B783" s="74" t="s">
        <v>830</v>
      </c>
      <c r="C783" s="74" t="s">
        <v>829</v>
      </c>
      <c r="D783" s="74" t="s">
        <v>828</v>
      </c>
      <c r="E783" s="73">
        <v>3223774.52</v>
      </c>
      <c r="F783" s="73">
        <v>3223774.52</v>
      </c>
      <c r="G783" s="73">
        <v>2767120.29</v>
      </c>
      <c r="H783" s="2"/>
    </row>
    <row r="784" spans="1:8" ht="25.5" x14ac:dyDescent="0.25">
      <c r="A784" s="102" t="s">
        <v>1176</v>
      </c>
      <c r="B784" s="74" t="s">
        <v>806</v>
      </c>
      <c r="C784" s="74" t="s">
        <v>457</v>
      </c>
      <c r="D784" s="74" t="s">
        <v>455</v>
      </c>
      <c r="E784" s="73">
        <v>24365426.300000001</v>
      </c>
      <c r="F784" s="73">
        <v>24365426.300000001</v>
      </c>
      <c r="G784" s="73">
        <v>24049934.789999999</v>
      </c>
      <c r="H784" s="2"/>
    </row>
    <row r="785" spans="1:8" ht="38.25" outlineLevel="1" x14ac:dyDescent="0.25">
      <c r="A785" s="102" t="s">
        <v>1175</v>
      </c>
      <c r="B785" s="74" t="s">
        <v>806</v>
      </c>
      <c r="C785" s="74" t="s">
        <v>812</v>
      </c>
      <c r="D785" s="74" t="s">
        <v>455</v>
      </c>
      <c r="E785" s="73">
        <v>24269766.030000001</v>
      </c>
      <c r="F785" s="73">
        <v>24269766.030000001</v>
      </c>
      <c r="G785" s="73">
        <v>23954274.52</v>
      </c>
      <c r="H785" s="2"/>
    </row>
    <row r="786" spans="1:8" ht="25.5" outlineLevel="2" x14ac:dyDescent="0.25">
      <c r="A786" s="102" t="s">
        <v>1172</v>
      </c>
      <c r="B786" s="74" t="s">
        <v>806</v>
      </c>
      <c r="C786" s="74" t="s">
        <v>812</v>
      </c>
      <c r="D786" s="74" t="s">
        <v>804</v>
      </c>
      <c r="E786" s="73">
        <v>24222952.449999999</v>
      </c>
      <c r="F786" s="73">
        <v>24222952.449999999</v>
      </c>
      <c r="G786" s="73">
        <v>23907460.940000001</v>
      </c>
      <c r="H786" s="2"/>
    </row>
    <row r="787" spans="1:8" outlineLevel="2" x14ac:dyDescent="0.25">
      <c r="A787" s="102" t="s">
        <v>1174</v>
      </c>
      <c r="B787" s="74" t="s">
        <v>806</v>
      </c>
      <c r="C787" s="74" t="s">
        <v>812</v>
      </c>
      <c r="D787" s="74" t="s">
        <v>773</v>
      </c>
      <c r="E787" s="73">
        <v>46813.58</v>
      </c>
      <c r="F787" s="73">
        <v>46813.58</v>
      </c>
      <c r="G787" s="73">
        <v>46813.58</v>
      </c>
      <c r="H787" s="2"/>
    </row>
    <row r="788" spans="1:8" ht="38.25" outlineLevel="1" x14ac:dyDescent="0.25">
      <c r="A788" s="102" t="s">
        <v>1173</v>
      </c>
      <c r="B788" s="74" t="s">
        <v>806</v>
      </c>
      <c r="C788" s="74" t="s">
        <v>805</v>
      </c>
      <c r="D788" s="74" t="s">
        <v>455</v>
      </c>
      <c r="E788" s="73">
        <v>95660.27</v>
      </c>
      <c r="F788" s="73">
        <v>95660.27</v>
      </c>
      <c r="G788" s="73">
        <v>95660.27</v>
      </c>
      <c r="H788" s="2"/>
    </row>
    <row r="789" spans="1:8" ht="25.5" outlineLevel="2" x14ac:dyDescent="0.25">
      <c r="A789" s="102" t="s">
        <v>1172</v>
      </c>
      <c r="B789" s="74" t="s">
        <v>806</v>
      </c>
      <c r="C789" s="74" t="s">
        <v>805</v>
      </c>
      <c r="D789" s="74" t="s">
        <v>804</v>
      </c>
      <c r="E789" s="73">
        <v>95660.27</v>
      </c>
      <c r="F789" s="73">
        <v>95660.27</v>
      </c>
      <c r="G789" s="73">
        <v>95660.27</v>
      </c>
      <c r="H789" s="2"/>
    </row>
    <row r="790" spans="1:8" ht="12.75" customHeight="1" x14ac:dyDescent="0.25">
      <c r="A790" s="72" t="s">
        <v>447</v>
      </c>
      <c r="B790" s="71"/>
      <c r="C790" s="71"/>
      <c r="D790" s="71"/>
      <c r="E790" s="70">
        <v>3366155483.5100002</v>
      </c>
      <c r="F790" s="70">
        <v>3365811755.5100002</v>
      </c>
      <c r="G790" s="70">
        <v>3302215102.7199998</v>
      </c>
      <c r="H790" s="2"/>
    </row>
    <row r="791" spans="1:8" ht="12.75" customHeight="1" x14ac:dyDescent="0.25">
      <c r="A791" s="2"/>
      <c r="B791" s="2"/>
      <c r="C791" s="2"/>
      <c r="D791" s="2"/>
      <c r="E791" s="101"/>
      <c r="F791" s="68"/>
      <c r="G791" s="68"/>
      <c r="H791" s="2"/>
    </row>
    <row r="792" spans="1:8" x14ac:dyDescent="0.25">
      <c r="A792" s="67"/>
      <c r="B792" s="66"/>
      <c r="C792" s="66"/>
      <c r="D792" s="66"/>
      <c r="E792" s="66"/>
      <c r="F792" s="66"/>
      <c r="G792" s="65"/>
      <c r="H792" s="2"/>
    </row>
  </sheetData>
  <mergeCells count="16">
    <mergeCell ref="A8:G8"/>
    <mergeCell ref="A1:G1"/>
    <mergeCell ref="A6:G6"/>
    <mergeCell ref="A2:G2"/>
    <mergeCell ref="A3:G3"/>
    <mergeCell ref="A4:G4"/>
    <mergeCell ref="A5:G5"/>
    <mergeCell ref="A790:D790"/>
    <mergeCell ref="A792:F792"/>
    <mergeCell ref="G9:G10"/>
    <mergeCell ref="E9:E10"/>
    <mergeCell ref="F9:F10"/>
    <mergeCell ref="A9:A10"/>
    <mergeCell ref="B9:B10"/>
    <mergeCell ref="C9:C10"/>
    <mergeCell ref="D9:D10"/>
  </mergeCells>
  <pageMargins left="0.59027779999999996" right="0.59027779999999996" top="0.59027779999999996" bottom="0.59027779999999996" header="0.39374999999999999" footer="0.39374999999999999"/>
  <pageSetup paperSize="9" fitToHeight="20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view="pageBreakPreview" zoomScaleNormal="100" zoomScaleSheetLayoutView="100" workbookViewId="0">
      <selection activeCell="A4" sqref="A4:E4"/>
    </sheetView>
  </sheetViews>
  <sheetFormatPr defaultColWidth="9.140625" defaultRowHeight="15" x14ac:dyDescent="0.25"/>
  <cols>
    <col min="1" max="1" width="50.7109375" style="124" customWidth="1"/>
    <col min="2" max="2" width="23.7109375" style="124" customWidth="1"/>
    <col min="3" max="3" width="27.28515625" style="124" customWidth="1"/>
    <col min="4" max="5" width="19.85546875" style="124" customWidth="1"/>
    <col min="6" max="6" width="9.140625" style="124" customWidth="1"/>
    <col min="7" max="8" width="13.5703125" style="124" bestFit="1" customWidth="1"/>
    <col min="9" max="9" width="13.42578125" style="124" customWidth="1"/>
    <col min="10" max="16384" width="9.140625" style="124"/>
  </cols>
  <sheetData>
    <row r="1" spans="1:9" ht="15" customHeight="1" x14ac:dyDescent="0.25">
      <c r="A1" s="159" t="s">
        <v>1553</v>
      </c>
      <c r="B1" s="159"/>
      <c r="C1" s="159"/>
      <c r="D1" s="159"/>
      <c r="E1" s="159"/>
      <c r="F1" s="130"/>
    </row>
    <row r="2" spans="1:9" ht="15" customHeight="1" x14ac:dyDescent="0.25">
      <c r="A2" s="159" t="s">
        <v>180</v>
      </c>
      <c r="B2" s="159"/>
      <c r="C2" s="159"/>
      <c r="D2" s="159"/>
      <c r="E2" s="159"/>
      <c r="F2" s="130"/>
    </row>
    <row r="3" spans="1:9" ht="15" customHeight="1" x14ac:dyDescent="0.25">
      <c r="A3" s="158" t="s">
        <v>181</v>
      </c>
      <c r="B3" s="158"/>
      <c r="C3" s="158"/>
      <c r="D3" s="158"/>
      <c r="E3" s="158"/>
      <c r="F3" s="130"/>
    </row>
    <row r="4" spans="1:9" ht="15" customHeight="1" x14ac:dyDescent="0.25">
      <c r="A4" s="157" t="s">
        <v>299</v>
      </c>
      <c r="B4" s="156"/>
      <c r="C4" s="156"/>
      <c r="D4" s="156"/>
      <c r="E4" s="155"/>
      <c r="F4" s="130"/>
    </row>
    <row r="5" spans="1:9" ht="15" customHeight="1" x14ac:dyDescent="0.25">
      <c r="A5" s="154"/>
      <c r="B5" s="154"/>
      <c r="C5" s="154"/>
      <c r="D5" s="154"/>
      <c r="E5" s="154"/>
      <c r="F5" s="130"/>
    </row>
    <row r="6" spans="1:9" ht="14.1" customHeight="1" x14ac:dyDescent="0.25">
      <c r="A6" s="153"/>
      <c r="B6" s="153"/>
      <c r="C6" s="153"/>
      <c r="D6" s="153"/>
      <c r="E6" s="153"/>
      <c r="F6" s="130"/>
    </row>
    <row r="7" spans="1:9" ht="43.5" customHeight="1" x14ac:dyDescent="0.25">
      <c r="A7" s="152" t="s">
        <v>1552</v>
      </c>
      <c r="B7" s="152"/>
      <c r="C7" s="152"/>
      <c r="D7" s="152"/>
      <c r="E7" s="152"/>
      <c r="F7" s="130"/>
    </row>
    <row r="8" spans="1:9" ht="16.5" customHeight="1" x14ac:dyDescent="0.25">
      <c r="A8" s="151" t="s">
        <v>0</v>
      </c>
      <c r="B8" s="151"/>
      <c r="C8" s="151"/>
      <c r="D8" s="151"/>
      <c r="E8" s="151"/>
      <c r="F8" s="130"/>
    </row>
    <row r="9" spans="1:9" ht="71.25" customHeight="1" x14ac:dyDescent="0.25">
      <c r="A9" s="149" t="s">
        <v>1551</v>
      </c>
      <c r="B9" s="150" t="s">
        <v>1550</v>
      </c>
      <c r="C9" s="150" t="s">
        <v>1549</v>
      </c>
      <c r="D9" s="150" t="s">
        <v>1548</v>
      </c>
      <c r="E9" s="149" t="s">
        <v>1163</v>
      </c>
      <c r="F9" s="130"/>
    </row>
    <row r="10" spans="1:9" ht="35.25" customHeight="1" x14ac:dyDescent="0.25">
      <c r="A10" s="148" t="s">
        <v>1547</v>
      </c>
      <c r="B10" s="147" t="s">
        <v>455</v>
      </c>
      <c r="C10" s="137" t="s">
        <v>1545</v>
      </c>
      <c r="D10" s="146">
        <v>132094253.45999999</v>
      </c>
      <c r="E10" s="146">
        <v>79820837.459999993</v>
      </c>
      <c r="F10" s="130"/>
    </row>
    <row r="11" spans="1:9" ht="33.75" customHeight="1" x14ac:dyDescent="0.25">
      <c r="A11" s="145" t="s">
        <v>1546</v>
      </c>
      <c r="B11" s="143" t="s">
        <v>455</v>
      </c>
      <c r="C11" s="137" t="s">
        <v>1545</v>
      </c>
      <c r="D11" s="136">
        <v>106766510.29000001</v>
      </c>
      <c r="E11" s="136">
        <v>461525995.58999997</v>
      </c>
      <c r="F11" s="130"/>
    </row>
    <row r="12" spans="1:9" ht="49.5" customHeight="1" x14ac:dyDescent="0.25">
      <c r="A12" s="144" t="s">
        <v>1544</v>
      </c>
      <c r="B12" s="143" t="s">
        <v>807</v>
      </c>
      <c r="C12" s="137" t="s">
        <v>1543</v>
      </c>
      <c r="D12" s="136">
        <v>106766510.29000001</v>
      </c>
      <c r="E12" s="136">
        <v>461525995.58999997</v>
      </c>
      <c r="F12" s="130"/>
      <c r="G12" s="142"/>
      <c r="H12" s="142"/>
    </row>
    <row r="13" spans="1:9" ht="31.5" x14ac:dyDescent="0.25">
      <c r="A13" s="141" t="s">
        <v>1542</v>
      </c>
      <c r="B13" s="138" t="s">
        <v>807</v>
      </c>
      <c r="C13" s="137" t="s">
        <v>1541</v>
      </c>
      <c r="D13" s="136">
        <v>-96233489.709999993</v>
      </c>
      <c r="E13" s="136">
        <v>-167000000</v>
      </c>
      <c r="F13" s="130"/>
      <c r="G13" s="142"/>
      <c r="H13" s="142"/>
      <c r="I13" s="142"/>
    </row>
    <row r="14" spans="1:9" ht="31.5" x14ac:dyDescent="0.25">
      <c r="A14" s="134" t="s">
        <v>1540</v>
      </c>
      <c r="B14" s="133" t="s">
        <v>807</v>
      </c>
      <c r="C14" s="135" t="s">
        <v>1539</v>
      </c>
      <c r="D14" s="131">
        <v>196766510.28999999</v>
      </c>
      <c r="E14" s="131">
        <v>174000000</v>
      </c>
      <c r="F14" s="130"/>
    </row>
    <row r="15" spans="1:9" ht="47.25" x14ac:dyDescent="0.25">
      <c r="A15" s="134" t="s">
        <v>1538</v>
      </c>
      <c r="B15" s="133" t="s">
        <v>807</v>
      </c>
      <c r="C15" s="135" t="s">
        <v>1537</v>
      </c>
      <c r="D15" s="131">
        <v>196766510.28999999</v>
      </c>
      <c r="E15" s="131">
        <v>174000000</v>
      </c>
      <c r="F15" s="130"/>
    </row>
    <row r="16" spans="1:9" ht="47.25" x14ac:dyDescent="0.25">
      <c r="A16" s="134" t="s">
        <v>1536</v>
      </c>
      <c r="B16" s="133" t="s">
        <v>807</v>
      </c>
      <c r="C16" s="135" t="s">
        <v>1535</v>
      </c>
      <c r="D16" s="131">
        <v>-293000000</v>
      </c>
      <c r="E16" s="131">
        <v>-341000000</v>
      </c>
      <c r="F16" s="130"/>
    </row>
    <row r="17" spans="1:6" ht="47.25" x14ac:dyDescent="0.25">
      <c r="A17" s="134" t="s">
        <v>1534</v>
      </c>
      <c r="B17" s="133" t="s">
        <v>807</v>
      </c>
      <c r="C17" s="135" t="s">
        <v>1533</v>
      </c>
      <c r="D17" s="131">
        <v>-293000000</v>
      </c>
      <c r="E17" s="131">
        <v>-341000000</v>
      </c>
      <c r="F17" s="130"/>
    </row>
    <row r="18" spans="1:6" ht="31.5" x14ac:dyDescent="0.25">
      <c r="A18" s="141" t="s">
        <v>1532</v>
      </c>
      <c r="B18" s="138" t="s">
        <v>807</v>
      </c>
      <c r="C18" s="137" t="s">
        <v>1531</v>
      </c>
      <c r="D18" s="136">
        <v>203000000</v>
      </c>
      <c r="E18" s="136">
        <v>203000000</v>
      </c>
      <c r="F18" s="130"/>
    </row>
    <row r="19" spans="1:6" ht="47.25" x14ac:dyDescent="0.25">
      <c r="A19" s="134" t="s">
        <v>1530</v>
      </c>
      <c r="B19" s="133" t="s">
        <v>807</v>
      </c>
      <c r="C19" s="135" t="s">
        <v>1529</v>
      </c>
      <c r="D19" s="131">
        <v>203000000</v>
      </c>
      <c r="E19" s="131">
        <v>203000000</v>
      </c>
      <c r="F19" s="130"/>
    </row>
    <row r="20" spans="1:6" ht="47.25" x14ac:dyDescent="0.25">
      <c r="A20" s="134" t="s">
        <v>1528</v>
      </c>
      <c r="B20" s="133" t="s">
        <v>807</v>
      </c>
      <c r="C20" s="135" t="s">
        <v>1527</v>
      </c>
      <c r="D20" s="131">
        <v>203000000</v>
      </c>
      <c r="E20" s="131">
        <v>203000000</v>
      </c>
      <c r="F20" s="130"/>
    </row>
    <row r="21" spans="1:6" ht="63" x14ac:dyDescent="0.25">
      <c r="A21" s="134" t="s">
        <v>1526</v>
      </c>
      <c r="B21" s="133" t="s">
        <v>807</v>
      </c>
      <c r="C21" s="135" t="s">
        <v>1525</v>
      </c>
      <c r="D21" s="131">
        <v>203000000</v>
      </c>
      <c r="E21" s="131">
        <v>203000000</v>
      </c>
      <c r="F21" s="130"/>
    </row>
    <row r="22" spans="1:6" ht="149.25" customHeight="1" x14ac:dyDescent="0.25">
      <c r="A22" s="134" t="s">
        <v>1524</v>
      </c>
      <c r="B22" s="133" t="s">
        <v>807</v>
      </c>
      <c r="C22" s="135" t="s">
        <v>1523</v>
      </c>
      <c r="D22" s="131">
        <v>203000000</v>
      </c>
      <c r="E22" s="131">
        <v>203000000</v>
      </c>
      <c r="F22" s="130"/>
    </row>
    <row r="23" spans="1:6" ht="33.75" customHeight="1" x14ac:dyDescent="0.25">
      <c r="A23" s="134" t="s">
        <v>1522</v>
      </c>
      <c r="B23" s="133" t="s">
        <v>807</v>
      </c>
      <c r="C23" s="135" t="s">
        <v>1521</v>
      </c>
      <c r="D23" s="140" t="s">
        <v>188</v>
      </c>
      <c r="E23" s="131">
        <v>425525995.58999997</v>
      </c>
      <c r="F23" s="130"/>
    </row>
    <row r="24" spans="1:6" ht="31.5" x14ac:dyDescent="0.25">
      <c r="A24" s="134" t="s">
        <v>1520</v>
      </c>
      <c r="B24" s="133" t="s">
        <v>807</v>
      </c>
      <c r="C24" s="135" t="s">
        <v>1519</v>
      </c>
      <c r="D24" s="140" t="s">
        <v>188</v>
      </c>
      <c r="E24" s="131">
        <v>425525995.58999997</v>
      </c>
      <c r="F24" s="130"/>
    </row>
    <row r="25" spans="1:6" ht="117.75" customHeight="1" x14ac:dyDescent="0.25">
      <c r="A25" s="134" t="s">
        <v>1518</v>
      </c>
      <c r="B25" s="133" t="s">
        <v>807</v>
      </c>
      <c r="C25" s="135" t="s">
        <v>1517</v>
      </c>
      <c r="D25" s="140" t="s">
        <v>188</v>
      </c>
      <c r="E25" s="131">
        <v>425525995.58999997</v>
      </c>
      <c r="F25" s="130"/>
    </row>
    <row r="26" spans="1:6" ht="220.5" x14ac:dyDescent="0.25">
      <c r="A26" s="134" t="s">
        <v>1516</v>
      </c>
      <c r="B26" s="133" t="s">
        <v>807</v>
      </c>
      <c r="C26" s="135" t="s">
        <v>1515</v>
      </c>
      <c r="D26" s="140" t="s">
        <v>188</v>
      </c>
      <c r="E26" s="131">
        <v>425525995.58999997</v>
      </c>
      <c r="F26" s="130"/>
    </row>
    <row r="27" spans="1:6" ht="31.5" x14ac:dyDescent="0.25">
      <c r="A27" s="139" t="s">
        <v>1514</v>
      </c>
      <c r="B27" s="138" t="s">
        <v>807</v>
      </c>
      <c r="C27" s="137" t="s">
        <v>1513</v>
      </c>
      <c r="D27" s="136">
        <v>25327743.170000002</v>
      </c>
      <c r="E27" s="136">
        <v>-381705158.13</v>
      </c>
      <c r="F27" s="130"/>
    </row>
    <row r="28" spans="1:6" ht="15.75" x14ac:dyDescent="0.25">
      <c r="A28" s="134" t="s">
        <v>1512</v>
      </c>
      <c r="B28" s="133" t="s">
        <v>807</v>
      </c>
      <c r="C28" s="135" t="s">
        <v>1511</v>
      </c>
      <c r="D28" s="131">
        <v>-3633827740.3400002</v>
      </c>
      <c r="E28" s="131">
        <v>-5029367200.04</v>
      </c>
      <c r="F28" s="130"/>
    </row>
    <row r="29" spans="1:6" ht="15.75" x14ac:dyDescent="0.25">
      <c r="A29" s="134" t="s">
        <v>1510</v>
      </c>
      <c r="B29" s="133" t="s">
        <v>807</v>
      </c>
      <c r="C29" s="135" t="s">
        <v>1509</v>
      </c>
      <c r="D29" s="131">
        <v>-3633827740.3400002</v>
      </c>
      <c r="E29" s="131">
        <v>-5029367200.04</v>
      </c>
      <c r="F29" s="130"/>
    </row>
    <row r="30" spans="1:6" ht="31.5" x14ac:dyDescent="0.25">
      <c r="A30" s="134" t="s">
        <v>1508</v>
      </c>
      <c r="B30" s="133" t="s">
        <v>807</v>
      </c>
      <c r="C30" s="135" t="s">
        <v>1507</v>
      </c>
      <c r="D30" s="131">
        <v>-3633827740.3400002</v>
      </c>
      <c r="E30" s="131">
        <v>-5029367200.04</v>
      </c>
      <c r="F30" s="130"/>
    </row>
    <row r="31" spans="1:6" ht="31.5" x14ac:dyDescent="0.25">
      <c r="A31" s="134" t="s">
        <v>1506</v>
      </c>
      <c r="B31" s="133" t="s">
        <v>807</v>
      </c>
      <c r="C31" s="135" t="s">
        <v>1505</v>
      </c>
      <c r="D31" s="131">
        <v>-3633827740.3400002</v>
      </c>
      <c r="E31" s="131">
        <v>-5029367200.04</v>
      </c>
      <c r="F31" s="130"/>
    </row>
    <row r="32" spans="1:6" ht="15.75" x14ac:dyDescent="0.25">
      <c r="A32" s="134" t="s">
        <v>1504</v>
      </c>
      <c r="B32" s="133" t="s">
        <v>807</v>
      </c>
      <c r="C32" s="132" t="s">
        <v>1503</v>
      </c>
      <c r="D32" s="131">
        <v>3659155483.5100002</v>
      </c>
      <c r="E32" s="131">
        <v>4647662041.9099998</v>
      </c>
      <c r="F32" s="130"/>
    </row>
    <row r="33" spans="1:6" ht="21.75" customHeight="1" x14ac:dyDescent="0.25">
      <c r="A33" s="134" t="s">
        <v>1502</v>
      </c>
      <c r="B33" s="133" t="s">
        <v>807</v>
      </c>
      <c r="C33" s="132" t="s">
        <v>1501</v>
      </c>
      <c r="D33" s="131">
        <v>3659155483.5100002</v>
      </c>
      <c r="E33" s="131">
        <v>4647662041.9099998</v>
      </c>
      <c r="F33" s="130"/>
    </row>
    <row r="34" spans="1:6" ht="31.5" x14ac:dyDescent="0.25">
      <c r="A34" s="134" t="s">
        <v>1500</v>
      </c>
      <c r="B34" s="133" t="s">
        <v>807</v>
      </c>
      <c r="C34" s="132" t="s">
        <v>1499</v>
      </c>
      <c r="D34" s="131">
        <v>3659155483.5100002</v>
      </c>
      <c r="E34" s="131">
        <v>4647662041.9099998</v>
      </c>
      <c r="F34" s="130"/>
    </row>
    <row r="35" spans="1:6" ht="31.5" x14ac:dyDescent="0.25">
      <c r="A35" s="134" t="s">
        <v>1498</v>
      </c>
      <c r="B35" s="133" t="s">
        <v>807</v>
      </c>
      <c r="C35" s="132" t="s">
        <v>1497</v>
      </c>
      <c r="D35" s="131">
        <v>3659155483.5100002</v>
      </c>
      <c r="E35" s="131">
        <v>4647662041.9099998</v>
      </c>
      <c r="F35" s="130"/>
    </row>
    <row r="36" spans="1:6" ht="19.5" customHeight="1" x14ac:dyDescent="0.25">
      <c r="A36" s="129" t="s">
        <v>1496</v>
      </c>
      <c r="B36" s="128"/>
      <c r="C36" s="127"/>
      <c r="D36" s="126">
        <f>D10</f>
        <v>132094253.45999999</v>
      </c>
      <c r="E36" s="126">
        <f>E10</f>
        <v>79820837.459999993</v>
      </c>
    </row>
    <row r="37" spans="1:6" x14ac:dyDescent="0.25">
      <c r="B37" s="125"/>
    </row>
  </sheetData>
  <mergeCells count="8">
    <mergeCell ref="A1:E1"/>
    <mergeCell ref="A8:E8"/>
    <mergeCell ref="A2:E2"/>
    <mergeCell ref="A3:E3"/>
    <mergeCell ref="A4:E4"/>
    <mergeCell ref="A5:E5"/>
    <mergeCell ref="A7:E7"/>
    <mergeCell ref="A6:E6"/>
  </mergeCells>
  <pageMargins left="1.1811023622047245" right="0.59055118110236227" top="0.78740157480314965" bottom="0.78740157480314965" header="0.31496062992125984" footer="0.31496062992125984"/>
  <pageSetup paperSize="9" scale="5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tabSelected="1" view="pageBreakPreview" zoomScaleNormal="100" zoomScaleSheetLayoutView="100" workbookViewId="0">
      <selection activeCell="A4" sqref="A4:D4"/>
    </sheetView>
  </sheetViews>
  <sheetFormatPr defaultColWidth="9.140625" defaultRowHeight="15" x14ac:dyDescent="0.25"/>
  <cols>
    <col min="1" max="1" width="50.7109375" style="160" customWidth="1"/>
    <col min="2" max="2" width="28.28515625" style="160" customWidth="1"/>
    <col min="3" max="4" width="19.85546875" style="160" customWidth="1"/>
    <col min="5" max="5" width="9.140625" style="160" customWidth="1"/>
    <col min="6" max="7" width="13.5703125" style="160" bestFit="1" customWidth="1"/>
    <col min="8" max="8" width="13.42578125" style="160" customWidth="1"/>
    <col min="9" max="16384" width="9.140625" style="160"/>
  </cols>
  <sheetData>
    <row r="1" spans="1:8" ht="15" customHeight="1" x14ac:dyDescent="0.25">
      <c r="A1" s="167" t="s">
        <v>1579</v>
      </c>
      <c r="B1" s="167"/>
      <c r="C1" s="167"/>
      <c r="D1" s="167"/>
      <c r="E1" s="130"/>
    </row>
    <row r="2" spans="1:8" ht="15" customHeight="1" x14ac:dyDescent="0.25">
      <c r="A2" s="167" t="s">
        <v>180</v>
      </c>
      <c r="B2" s="167"/>
      <c r="C2" s="167"/>
      <c r="D2" s="167"/>
      <c r="E2" s="130"/>
    </row>
    <row r="3" spans="1:8" ht="15" customHeight="1" x14ac:dyDescent="0.25">
      <c r="A3" s="166" t="s">
        <v>181</v>
      </c>
      <c r="B3" s="166"/>
      <c r="C3" s="166"/>
      <c r="D3" s="166"/>
      <c r="E3" s="130"/>
    </row>
    <row r="4" spans="1:8" ht="15" customHeight="1" x14ac:dyDescent="0.25">
      <c r="A4" s="157" t="s">
        <v>299</v>
      </c>
      <c r="B4" s="156"/>
      <c r="C4" s="156"/>
      <c r="D4" s="155"/>
      <c r="E4" s="130"/>
    </row>
    <row r="5" spans="1:8" ht="15" customHeight="1" x14ac:dyDescent="0.25">
      <c r="A5" s="154"/>
      <c r="B5" s="154"/>
      <c r="C5" s="154"/>
      <c r="D5" s="154"/>
      <c r="E5" s="130"/>
    </row>
    <row r="6" spans="1:8" ht="14.1" customHeight="1" x14ac:dyDescent="0.25">
      <c r="A6" s="153"/>
      <c r="B6" s="153"/>
      <c r="C6" s="153"/>
      <c r="D6" s="153"/>
      <c r="E6" s="130"/>
    </row>
    <row r="7" spans="1:8" ht="46.5" customHeight="1" x14ac:dyDescent="0.25">
      <c r="A7" s="152" t="s">
        <v>1578</v>
      </c>
      <c r="B7" s="152"/>
      <c r="C7" s="152"/>
      <c r="D7" s="152"/>
      <c r="E7" s="130"/>
    </row>
    <row r="8" spans="1:8" ht="13.5" customHeight="1" x14ac:dyDescent="0.25">
      <c r="A8" s="152"/>
      <c r="B8" s="152"/>
      <c r="C8" s="152"/>
      <c r="D8" s="152"/>
      <c r="E8" s="130"/>
    </row>
    <row r="9" spans="1:8" ht="15" customHeight="1" x14ac:dyDescent="0.25">
      <c r="A9" s="151" t="s">
        <v>0</v>
      </c>
      <c r="B9" s="151"/>
      <c r="C9" s="151"/>
      <c r="D9" s="151"/>
      <c r="E9" s="130"/>
    </row>
    <row r="10" spans="1:8" ht="71.25" customHeight="1" x14ac:dyDescent="0.25">
      <c r="A10" s="164" t="s">
        <v>1551</v>
      </c>
      <c r="B10" s="165" t="s">
        <v>1549</v>
      </c>
      <c r="C10" s="165" t="s">
        <v>1548</v>
      </c>
      <c r="D10" s="164" t="s">
        <v>1163</v>
      </c>
      <c r="E10" s="130"/>
    </row>
    <row r="11" spans="1:8" ht="29.25" customHeight="1" x14ac:dyDescent="0.25">
      <c r="A11" s="148" t="s">
        <v>1547</v>
      </c>
      <c r="B11" s="137" t="s">
        <v>1577</v>
      </c>
      <c r="C11" s="146">
        <v>132094253.45999999</v>
      </c>
      <c r="D11" s="146">
        <v>79820837.459999993</v>
      </c>
      <c r="E11" s="130"/>
    </row>
    <row r="12" spans="1:8" ht="33.75" customHeight="1" x14ac:dyDescent="0.25">
      <c r="A12" s="145" t="s">
        <v>1546</v>
      </c>
      <c r="B12" s="137" t="s">
        <v>1577</v>
      </c>
      <c r="C12" s="136">
        <v>106766510.29000001</v>
      </c>
      <c r="D12" s="136">
        <v>461525995.58999997</v>
      </c>
      <c r="E12" s="130"/>
    </row>
    <row r="13" spans="1:8" ht="31.5" x14ac:dyDescent="0.25">
      <c r="A13" s="141" t="s">
        <v>1542</v>
      </c>
      <c r="B13" s="137" t="s">
        <v>1576</v>
      </c>
      <c r="C13" s="136">
        <v>-96233489.709999993</v>
      </c>
      <c r="D13" s="136">
        <v>-167000000</v>
      </c>
      <c r="E13" s="130"/>
      <c r="F13" s="163"/>
      <c r="G13" s="163"/>
      <c r="H13" s="163"/>
    </row>
    <row r="14" spans="1:8" ht="31.5" x14ac:dyDescent="0.25">
      <c r="A14" s="134" t="s">
        <v>1540</v>
      </c>
      <c r="B14" s="135" t="s">
        <v>1575</v>
      </c>
      <c r="C14" s="131">
        <v>196766510.28999999</v>
      </c>
      <c r="D14" s="131">
        <v>174000000</v>
      </c>
      <c r="E14" s="130"/>
    </row>
    <row r="15" spans="1:8" ht="47.25" x14ac:dyDescent="0.25">
      <c r="A15" s="134" t="s">
        <v>1538</v>
      </c>
      <c r="B15" s="135" t="s">
        <v>1574</v>
      </c>
      <c r="C15" s="131">
        <v>196766510.28999999</v>
      </c>
      <c r="D15" s="131">
        <v>174000000</v>
      </c>
      <c r="E15" s="130"/>
    </row>
    <row r="16" spans="1:8" ht="47.25" x14ac:dyDescent="0.25">
      <c r="A16" s="134" t="s">
        <v>1536</v>
      </c>
      <c r="B16" s="135" t="s">
        <v>1573</v>
      </c>
      <c r="C16" s="131">
        <v>-293000000</v>
      </c>
      <c r="D16" s="131">
        <v>-341000000</v>
      </c>
      <c r="E16" s="130"/>
    </row>
    <row r="17" spans="1:5" ht="47.25" x14ac:dyDescent="0.25">
      <c r="A17" s="134" t="s">
        <v>1534</v>
      </c>
      <c r="B17" s="135" t="s">
        <v>1572</v>
      </c>
      <c r="C17" s="131">
        <v>-293000000</v>
      </c>
      <c r="D17" s="131">
        <v>-341000000</v>
      </c>
      <c r="E17" s="130"/>
    </row>
    <row r="18" spans="1:5" ht="31.5" x14ac:dyDescent="0.25">
      <c r="A18" s="141" t="s">
        <v>1532</v>
      </c>
      <c r="B18" s="137" t="s">
        <v>1571</v>
      </c>
      <c r="C18" s="136">
        <v>203000000</v>
      </c>
      <c r="D18" s="136">
        <v>203000000</v>
      </c>
      <c r="E18" s="130"/>
    </row>
    <row r="19" spans="1:5" ht="47.25" x14ac:dyDescent="0.25">
      <c r="A19" s="134" t="s">
        <v>1530</v>
      </c>
      <c r="B19" s="135" t="s">
        <v>1570</v>
      </c>
      <c r="C19" s="131">
        <v>203000000</v>
      </c>
      <c r="D19" s="131">
        <v>203000000</v>
      </c>
      <c r="E19" s="130"/>
    </row>
    <row r="20" spans="1:5" ht="47.25" x14ac:dyDescent="0.25">
      <c r="A20" s="134" t="s">
        <v>1528</v>
      </c>
      <c r="B20" s="135" t="s">
        <v>1569</v>
      </c>
      <c r="C20" s="131">
        <v>203000000</v>
      </c>
      <c r="D20" s="131">
        <v>203000000</v>
      </c>
      <c r="E20" s="130"/>
    </row>
    <row r="21" spans="1:5" ht="63" x14ac:dyDescent="0.25">
      <c r="A21" s="134" t="s">
        <v>1526</v>
      </c>
      <c r="B21" s="135" t="s">
        <v>1568</v>
      </c>
      <c r="C21" s="131">
        <v>203000000</v>
      </c>
      <c r="D21" s="131">
        <v>203000000</v>
      </c>
      <c r="E21" s="130"/>
    </row>
    <row r="22" spans="1:5" ht="149.25" customHeight="1" x14ac:dyDescent="0.25">
      <c r="A22" s="134" t="s">
        <v>1524</v>
      </c>
      <c r="B22" s="135" t="s">
        <v>1567</v>
      </c>
      <c r="C22" s="131">
        <v>203000000</v>
      </c>
      <c r="D22" s="131">
        <v>203000000</v>
      </c>
      <c r="E22" s="130"/>
    </row>
    <row r="23" spans="1:5" ht="33.75" customHeight="1" x14ac:dyDescent="0.25">
      <c r="A23" s="134" t="s">
        <v>1522</v>
      </c>
      <c r="B23" s="135" t="s">
        <v>1566</v>
      </c>
      <c r="C23" s="140" t="s">
        <v>188</v>
      </c>
      <c r="D23" s="131">
        <v>425525995.58999997</v>
      </c>
      <c r="E23" s="130"/>
    </row>
    <row r="24" spans="1:5" ht="31.5" x14ac:dyDescent="0.25">
      <c r="A24" s="134" t="s">
        <v>1520</v>
      </c>
      <c r="B24" s="135" t="s">
        <v>1565</v>
      </c>
      <c r="C24" s="140" t="s">
        <v>188</v>
      </c>
      <c r="D24" s="131">
        <v>425525995.58999997</v>
      </c>
      <c r="E24" s="130"/>
    </row>
    <row r="25" spans="1:5" ht="117.75" customHeight="1" x14ac:dyDescent="0.25">
      <c r="A25" s="134" t="s">
        <v>1518</v>
      </c>
      <c r="B25" s="135" t="s">
        <v>1564</v>
      </c>
      <c r="C25" s="140" t="s">
        <v>188</v>
      </c>
      <c r="D25" s="131">
        <v>425525995.58999997</v>
      </c>
      <c r="E25" s="130"/>
    </row>
    <row r="26" spans="1:5" ht="220.5" x14ac:dyDescent="0.25">
      <c r="A26" s="134" t="s">
        <v>1516</v>
      </c>
      <c r="B26" s="135" t="s">
        <v>1563</v>
      </c>
      <c r="C26" s="140" t="s">
        <v>188</v>
      </c>
      <c r="D26" s="131">
        <v>425525995.58999997</v>
      </c>
      <c r="E26" s="130"/>
    </row>
    <row r="27" spans="1:5" ht="31.5" x14ac:dyDescent="0.25">
      <c r="A27" s="139" t="s">
        <v>1514</v>
      </c>
      <c r="B27" s="137" t="s">
        <v>1562</v>
      </c>
      <c r="C27" s="136">
        <v>25327743.170000002</v>
      </c>
      <c r="D27" s="136">
        <v>-381705158.13</v>
      </c>
      <c r="E27" s="130"/>
    </row>
    <row r="28" spans="1:5" ht="15.75" x14ac:dyDescent="0.25">
      <c r="A28" s="134" t="s">
        <v>1512</v>
      </c>
      <c r="B28" s="135" t="s">
        <v>1561</v>
      </c>
      <c r="C28" s="131">
        <v>-3633827740.3400002</v>
      </c>
      <c r="D28" s="131">
        <v>-5029367200.04</v>
      </c>
      <c r="E28" s="130"/>
    </row>
    <row r="29" spans="1:5" ht="15.75" x14ac:dyDescent="0.25">
      <c r="A29" s="134" t="s">
        <v>1510</v>
      </c>
      <c r="B29" s="135" t="s">
        <v>1560</v>
      </c>
      <c r="C29" s="131">
        <v>-3633827740.3400002</v>
      </c>
      <c r="D29" s="131">
        <v>-5029367200.04</v>
      </c>
      <c r="E29" s="130"/>
    </row>
    <row r="30" spans="1:5" ht="31.5" x14ac:dyDescent="0.25">
      <c r="A30" s="134" t="s">
        <v>1508</v>
      </c>
      <c r="B30" s="135" t="s">
        <v>1559</v>
      </c>
      <c r="C30" s="131">
        <v>-3633827740.3400002</v>
      </c>
      <c r="D30" s="131">
        <v>-5029367200.04</v>
      </c>
      <c r="E30" s="130"/>
    </row>
    <row r="31" spans="1:5" ht="31.5" x14ac:dyDescent="0.25">
      <c r="A31" s="134" t="s">
        <v>1506</v>
      </c>
      <c r="B31" s="135" t="s">
        <v>1558</v>
      </c>
      <c r="C31" s="131">
        <v>-3633827740.3400002</v>
      </c>
      <c r="D31" s="131">
        <v>-5029367200.04</v>
      </c>
      <c r="E31" s="130"/>
    </row>
    <row r="32" spans="1:5" ht="15.75" x14ac:dyDescent="0.25">
      <c r="A32" s="134" t="s">
        <v>1504</v>
      </c>
      <c r="B32" s="132" t="s">
        <v>1557</v>
      </c>
      <c r="C32" s="131">
        <v>3659155483.5100002</v>
      </c>
      <c r="D32" s="131">
        <v>4647662041.9099998</v>
      </c>
      <c r="E32" s="130"/>
    </row>
    <row r="33" spans="1:5" ht="21.75" customHeight="1" x14ac:dyDescent="0.25">
      <c r="A33" s="134" t="s">
        <v>1502</v>
      </c>
      <c r="B33" s="132" t="s">
        <v>1556</v>
      </c>
      <c r="C33" s="131">
        <v>3659155483.5100002</v>
      </c>
      <c r="D33" s="131">
        <v>4647662041.9099998</v>
      </c>
      <c r="E33" s="130"/>
    </row>
    <row r="34" spans="1:5" ht="31.5" x14ac:dyDescent="0.25">
      <c r="A34" s="134" t="s">
        <v>1500</v>
      </c>
      <c r="B34" s="132" t="s">
        <v>1555</v>
      </c>
      <c r="C34" s="131">
        <v>3659155483.5100002</v>
      </c>
      <c r="D34" s="131">
        <v>4647662041.9099998</v>
      </c>
      <c r="E34" s="130"/>
    </row>
    <row r="35" spans="1:5" ht="31.5" x14ac:dyDescent="0.25">
      <c r="A35" s="134" t="s">
        <v>1498</v>
      </c>
      <c r="B35" s="132" t="s">
        <v>1554</v>
      </c>
      <c r="C35" s="131">
        <v>3659155483.5100002</v>
      </c>
      <c r="D35" s="131">
        <v>4647662041.9099998</v>
      </c>
      <c r="E35" s="130"/>
    </row>
    <row r="36" spans="1:5" ht="19.5" customHeight="1" x14ac:dyDescent="0.25">
      <c r="A36" s="162" t="s">
        <v>1496</v>
      </c>
      <c r="B36" s="162"/>
      <c r="C36" s="161">
        <f>C11</f>
        <v>132094253.45999999</v>
      </c>
      <c r="D36" s="161">
        <f>D11</f>
        <v>79820837.459999993</v>
      </c>
    </row>
  </sheetData>
  <mergeCells count="9">
    <mergeCell ref="A1:D1"/>
    <mergeCell ref="A9:D9"/>
    <mergeCell ref="A2:D2"/>
    <mergeCell ref="A3:D3"/>
    <mergeCell ref="A4:D4"/>
    <mergeCell ref="A5:D5"/>
    <mergeCell ref="A7:D7"/>
    <mergeCell ref="A6:D6"/>
    <mergeCell ref="A8:D8"/>
  </mergeCells>
  <pageMargins left="1.1811023622047245" right="0.59055118110236227" top="0.78740157480314965" bottom="0.78740157480314965" header="0.31496062992125984" footer="0.31496062992125984"/>
  <pageSetup paperSize="9" scale="6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2&lt;/string&gt;&#10;    &lt;string&gt;31.12.2022&lt;/string&gt;&#10;  &lt;/DateInfo&gt;&#10;  &lt;Code&gt;SQUERY_INFO_ISP_INC&lt;/Code&gt;&#10;  &lt;ObjectCode&gt;SQUERY_INFO_ISP_INC&lt;/ObjectCode&gt;&#10;  &lt;DocName&gt;Доходы 2022 по ГАДБ(Аналитический отчет по исполнению доходов с произвольной группировкой)&lt;/DocName&gt;&#10;  &lt;VariantName&gt;Доходы 2022 по ГАДБ&lt;/VariantName&gt;&#10;  &lt;VariantLink&gt;22591992&lt;/VariantLink&gt;&#10;  &lt;SvodReportLink xsi:nil=&quot;true&quot; /&gt;&#10;  &lt;ReportLink&gt;2213601&lt;/ReportLink&gt;&#10;  &lt;SilentMode&gt;false&lt;/SilentMode&gt;&#10;&lt;/ShortPrimaryServiceReportArguments&gt;"/>
  </Parameters>
</MailMerge>
</file>

<file path=customXml/itemProps1.xml><?xml version="1.0" encoding="utf-8"?>
<ds:datastoreItem xmlns:ds="http://schemas.openxmlformats.org/officeDocument/2006/customXml" ds:itemID="{78CDC575-D9F8-453B-AAC0-87B7FDCC00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Приложение 1</vt:lpstr>
      <vt:lpstr>Приложение 2</vt:lpstr>
      <vt:lpstr>Приложение 3</vt:lpstr>
      <vt:lpstr>Приложение 4</vt:lpstr>
      <vt:lpstr>Приложение 5</vt:lpstr>
      <vt:lpstr>Приложение 6</vt:lpstr>
      <vt:lpstr>'Приложение 1'!Заголовки_для_печати</vt:lpstr>
      <vt:lpstr>'Приложение 2'!Заголовки_для_печати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Погудалова Татьяна Валерьевна</dc:creator>
  <cp:lastModifiedBy>Образцова Елена Геннадьевна</cp:lastModifiedBy>
  <cp:lastPrinted>2023-04-28T06:44:14Z</cp:lastPrinted>
  <dcterms:created xsi:type="dcterms:W3CDTF">2023-03-22T12:09:25Z</dcterms:created>
  <dcterms:modified xsi:type="dcterms:W3CDTF">2023-07-04T07:43:34Z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Доходы 2022 по ГАДБ(Аналитический отчет по исполнению доходов с произвольной группировкой)</vt:lpwstr>
  </property>
  <property fmtid="{D5CDD505-2E9C-101B-9397-08002B2CF9AE}" pid="3" name="Название отчета">
    <vt:lpwstr>Доходы 2022 по ГАДБ(7).xlsx</vt:lpwstr>
  </property>
  <property fmtid="{D5CDD505-2E9C-101B-9397-08002B2CF9AE}" pid="4" name="Версия клиента">
    <vt:lpwstr>22.1.46.1241 (.NET 4.0)</vt:lpwstr>
  </property>
  <property fmtid="{D5CDD505-2E9C-101B-9397-08002B2CF9AE}" pid="5" name="Версия базы">
    <vt:lpwstr>22.1.1280.91112890</vt:lpwstr>
  </property>
  <property fmtid="{D5CDD505-2E9C-101B-9397-08002B2CF9AE}" pid="6" name="Тип сервера">
    <vt:lpwstr>MSSQL</vt:lpwstr>
  </property>
  <property fmtid="{D5CDD505-2E9C-101B-9397-08002B2CF9AE}" pid="7" name="Сервер">
    <vt:lpwstr>pooh</vt:lpwstr>
  </property>
  <property fmtid="{D5CDD505-2E9C-101B-9397-08002B2CF9AE}" pid="8" name="База">
    <vt:lpwstr>budget2022</vt:lpwstr>
  </property>
  <property fmtid="{D5CDD505-2E9C-101B-9397-08002B2CF9AE}" pid="9" name="Пользователь">
    <vt:lpwstr>dohod1</vt:lpwstr>
  </property>
  <property fmtid="{D5CDD505-2E9C-101B-9397-08002B2CF9AE}" pid="10" name="Шаблон">
    <vt:lpwstr>SQR_INFO_ISP_BUDG_INC.XLT</vt:lpwstr>
  </property>
  <property fmtid="{D5CDD505-2E9C-101B-9397-08002B2CF9AE}" pid="11" name="Локальная база">
    <vt:lpwstr>используется</vt:lpwstr>
  </property>
</Properties>
</file>